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9210" tabRatio="669" firstSheet="1" activeTab="1"/>
  </bookViews>
  <sheets>
    <sheet name="Listes de choix" sheetId="6" state="hidden" r:id="rId1"/>
    <sheet name="Feuille ventilation" sheetId="9" r:id="rId2"/>
  </sheets>
  <definedNames>
    <definedName name="_3300SR_PH001609">#REF!</definedName>
    <definedName name="_DU350_3LF00002084">#REF!</definedName>
    <definedName name="_R1000_1FN002087">#REF!</definedName>
    <definedName name="Typebat">'Listes de choix'!$B$3:$B$20</definedName>
    <definedName name="Ventilateu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2" i="9" l="1"/>
  <c r="B134" i="9" l="1"/>
  <c r="B127" i="9"/>
  <c r="B128" i="9"/>
  <c r="B135" i="9" l="1"/>
  <c r="D82" i="9"/>
  <c r="C82" i="9"/>
  <c r="B82" i="9"/>
  <c r="B130" i="9"/>
  <c r="B131" i="9"/>
  <c r="B132" i="9"/>
  <c r="B133" i="9"/>
  <c r="B129" i="9"/>
</calcChain>
</file>

<file path=xl/sharedStrings.xml><?xml version="1.0" encoding="utf-8"?>
<sst xmlns="http://schemas.openxmlformats.org/spreadsheetml/2006/main" count="460" uniqueCount="320">
  <si>
    <t>INFORMATIONS BATIMENT</t>
  </si>
  <si>
    <t>Volume chauffé</t>
  </si>
  <si>
    <t>Méthode</t>
  </si>
  <si>
    <t>RESULTATS</t>
  </si>
  <si>
    <t>Maître d'ouvrage</t>
  </si>
  <si>
    <t>Adresse</t>
  </si>
  <si>
    <t>Code postal</t>
  </si>
  <si>
    <t>Ville</t>
  </si>
  <si>
    <t>INFORMATIONS CLIENT</t>
  </si>
  <si>
    <t>Nom</t>
  </si>
  <si>
    <t>Activité</t>
  </si>
  <si>
    <t>Nom du bâtiment</t>
  </si>
  <si>
    <t>Type de bâtiment</t>
  </si>
  <si>
    <t>PC groupé ou non</t>
  </si>
  <si>
    <t>Année de construction</t>
  </si>
  <si>
    <t>Date d'achèvement des travaux</t>
  </si>
  <si>
    <t>Année de réhabilitation</t>
  </si>
  <si>
    <t>Matériau principal</t>
  </si>
  <si>
    <t>Mode constructif</t>
  </si>
  <si>
    <t>Isolation</t>
  </si>
  <si>
    <t>Type de ventilation (syst)</t>
  </si>
  <si>
    <t>Type de chauffage</t>
  </si>
  <si>
    <t>Hauteur de l'enveloppe</t>
  </si>
  <si>
    <t>RT2012</t>
  </si>
  <si>
    <t>Matériel</t>
  </si>
  <si>
    <t>Moment du mesurage</t>
  </si>
  <si>
    <t>Murs porteurs</t>
  </si>
  <si>
    <t>Nom du champ</t>
  </si>
  <si>
    <t xml:space="preserve"> Type de bâtiment</t>
  </si>
  <si>
    <t>Réglementation thermique</t>
  </si>
  <si>
    <t>Label</t>
  </si>
  <si>
    <t>Ventilation</t>
  </si>
  <si>
    <t>Chauffage</t>
  </si>
  <si>
    <t>Type de matériel</t>
  </si>
  <si>
    <t>Type de local testé</t>
  </si>
  <si>
    <t>Méthode d'essai</t>
  </si>
  <si>
    <t>Nom de la liste</t>
  </si>
  <si>
    <t>Typebat</t>
  </si>
  <si>
    <t>RT</t>
  </si>
  <si>
    <t xml:space="preserve">Matériau </t>
  </si>
  <si>
    <t>ModeCons</t>
  </si>
  <si>
    <t>Local</t>
  </si>
  <si>
    <t>Quand</t>
  </si>
  <si>
    <t>Maison individuelle indépendante</t>
  </si>
  <si>
    <t>RT2000</t>
  </si>
  <si>
    <t>BBC EFFINERGIE</t>
  </si>
  <si>
    <t>Acier</t>
  </si>
  <si>
    <t>Structure portante et remplissage</t>
  </si>
  <si>
    <t>Isolation intérieure</t>
  </si>
  <si>
    <t>Ventilation double flux</t>
  </si>
  <si>
    <t xml:space="preserve">Gaz </t>
  </si>
  <si>
    <t>Blower Door</t>
  </si>
  <si>
    <t>Bâtiment entier</t>
  </si>
  <si>
    <t>En cours de chantier</t>
  </si>
  <si>
    <t>Maison individuelle accolée ou groupée</t>
  </si>
  <si>
    <t>RT2005</t>
  </si>
  <si>
    <t>EFFINERGIE RENOVATION</t>
  </si>
  <si>
    <t>Bois</t>
  </si>
  <si>
    <t>Isolation extérieure</t>
  </si>
  <si>
    <t>Ventilation mécanique ponctuelle</t>
  </si>
  <si>
    <t>Electrique effet joules</t>
  </si>
  <si>
    <t>Perméascope</t>
  </si>
  <si>
    <t>Echantillon (appartement en collectif)</t>
  </si>
  <si>
    <t>A réception</t>
  </si>
  <si>
    <t>Logement collectif</t>
  </si>
  <si>
    <t>EFFINERGIE+</t>
  </si>
  <si>
    <t>Béton cellulaire</t>
  </si>
  <si>
    <t>Mixte</t>
  </si>
  <si>
    <t>Isolation répartie</t>
  </si>
  <si>
    <t>Ventilation par insufflation</t>
  </si>
  <si>
    <t>Pompe à chaleur</t>
  </si>
  <si>
    <t>Retrotec</t>
  </si>
  <si>
    <t>Partie de bâtiment (hors échantillonnage)</t>
  </si>
  <si>
    <t>En cours d'utilisation</t>
  </si>
  <si>
    <t xml:space="preserve">Foyer de jeunes travailleurs </t>
  </si>
  <si>
    <t>RT existant</t>
  </si>
  <si>
    <t>BEPOS EFFINERGIE 2013</t>
  </si>
  <si>
    <t>Béton plein</t>
  </si>
  <si>
    <t>Façade légère sur ossature</t>
  </si>
  <si>
    <t>Isolation intérieure dynamique</t>
  </si>
  <si>
    <t>Ventilation naturelle par ouverture des fenêtres</t>
  </si>
  <si>
    <t>Fioul</t>
  </si>
  <si>
    <t>Technodoor</t>
  </si>
  <si>
    <t>Initial avant travaux</t>
  </si>
  <si>
    <t xml:space="preserve">Cité universitaire </t>
  </si>
  <si>
    <t>Aucune</t>
  </si>
  <si>
    <t>LEED</t>
  </si>
  <si>
    <t>Béton creux</t>
  </si>
  <si>
    <t>Autre</t>
  </si>
  <si>
    <t>Isolation extérieure dynamique</t>
  </si>
  <si>
    <t>Ventilation naturelle par grilles</t>
  </si>
  <si>
    <t>Wohler</t>
  </si>
  <si>
    <t>EHPA-EHPAD</t>
  </si>
  <si>
    <t>BREAM</t>
  </si>
  <si>
    <t>Brique pleine</t>
  </si>
  <si>
    <t>Panneaux isolants</t>
  </si>
  <si>
    <t>Ventilation naturelle par conduit</t>
  </si>
  <si>
    <t>Charbon</t>
  </si>
  <si>
    <t>Liktec</t>
  </si>
  <si>
    <t>Hôtel</t>
  </si>
  <si>
    <t>Brique creuse</t>
  </si>
  <si>
    <t>Isolation mixte</t>
  </si>
  <si>
    <t>Ventilation simple flux Hygro A</t>
  </si>
  <si>
    <t>Réseau de chaleur</t>
  </si>
  <si>
    <t>Infiltec</t>
  </si>
  <si>
    <t>Restauration</t>
  </si>
  <si>
    <t>Terre crue</t>
  </si>
  <si>
    <t>Ventilation simple flux Hygro B</t>
  </si>
  <si>
    <t>Bureaux</t>
  </si>
  <si>
    <t>Pierre</t>
  </si>
  <si>
    <t>Ventilation simple flux Autoréglable</t>
  </si>
  <si>
    <t>Power pipe</t>
  </si>
  <si>
    <t>Commerce</t>
  </si>
  <si>
    <t>Chanvre</t>
  </si>
  <si>
    <t>Ventilation mixte simple et double flux</t>
  </si>
  <si>
    <t>Energie solaire</t>
  </si>
  <si>
    <t xml:space="preserve">Etablissement d’accueil de la petite enfance </t>
  </si>
  <si>
    <t>HQE</t>
  </si>
  <si>
    <t>Paille</t>
  </si>
  <si>
    <t>Ventilation simple flux Gaz</t>
  </si>
  <si>
    <t>Géothermie</t>
  </si>
  <si>
    <t>Enseignement</t>
  </si>
  <si>
    <t>Minergie</t>
  </si>
  <si>
    <t>Gymnases et salles de sports</t>
  </si>
  <si>
    <t>Minergie-P</t>
  </si>
  <si>
    <t>Aucun</t>
  </si>
  <si>
    <t>Etablissements de santé</t>
  </si>
  <si>
    <t>Passiv Haus</t>
  </si>
  <si>
    <t xml:space="preserve">Industrie ou artisanat </t>
  </si>
  <si>
    <t>CASBEE</t>
  </si>
  <si>
    <t xml:space="preserve">Tribunal et palais de justice </t>
  </si>
  <si>
    <t>Green STAR</t>
  </si>
  <si>
    <t>Aérogare</t>
  </si>
  <si>
    <t>Autre label</t>
  </si>
  <si>
    <t>Autre (ne pas remplacer par l'usage du bâtiment)</t>
  </si>
  <si>
    <t>Règlementation thermique</t>
  </si>
  <si>
    <t>OPERATEUR</t>
  </si>
  <si>
    <t>Opérateur</t>
  </si>
  <si>
    <t>Type de ventilation (moteur)</t>
  </si>
  <si>
    <t>Mécanique</t>
  </si>
  <si>
    <t>Non</t>
  </si>
  <si>
    <t>Conduits</t>
  </si>
  <si>
    <t>Souples PVC</t>
  </si>
  <si>
    <t>Conduits isolés</t>
  </si>
  <si>
    <t>IsolConduits</t>
  </si>
  <si>
    <t>Oui</t>
  </si>
  <si>
    <t>Existe-t-il des conduits hors volume chauffé?</t>
  </si>
  <si>
    <t>PassageConduits</t>
  </si>
  <si>
    <t>Semi-rigides PEHD</t>
  </si>
  <si>
    <t>Rigides PVC</t>
  </si>
  <si>
    <t>Rigides acier gavanisé</t>
  </si>
  <si>
    <t>Refoulement aéraulique?</t>
  </si>
  <si>
    <t>Grille AN Aéraulique?</t>
  </si>
  <si>
    <t>BoucheRefoulement</t>
  </si>
  <si>
    <t>GrilleAN</t>
  </si>
  <si>
    <t>Aeraulique</t>
  </si>
  <si>
    <t>Ventilation de chute</t>
  </si>
  <si>
    <t>Grille inadaptée</t>
  </si>
  <si>
    <t>Aéraulique</t>
  </si>
  <si>
    <t>Conforme</t>
  </si>
  <si>
    <t>Non-conforme</t>
  </si>
  <si>
    <t>Equipements de tenue mécanique des conduits</t>
  </si>
  <si>
    <t>Eléments d'étanchéité à l'air des conduits aérauliques</t>
  </si>
  <si>
    <t>TenueMécanique</t>
  </si>
  <si>
    <t>EtanchéitéConduitsAérauliques</t>
  </si>
  <si>
    <t>Liens autobloquants</t>
  </si>
  <si>
    <t>Colliers métalliques</t>
  </si>
  <si>
    <t>Ruban adhésifs</t>
  </si>
  <si>
    <t>Pâte mastic</t>
  </si>
  <si>
    <t>Bande butyle</t>
  </si>
  <si>
    <t>Consommation du moteur</t>
  </si>
  <si>
    <t>Pente des réseaux</t>
  </si>
  <si>
    <t>PenteRes</t>
  </si>
  <si>
    <t>Désolidarisation moteur/Bâti</t>
  </si>
  <si>
    <t>DésolidMotBat</t>
  </si>
  <si>
    <t>Tension des conduits</t>
  </si>
  <si>
    <t>n.a.</t>
  </si>
  <si>
    <t>MEA</t>
  </si>
  <si>
    <t>Non-régulés</t>
  </si>
  <si>
    <t>Auto-réglables</t>
  </si>
  <si>
    <t>Hygro-réglables</t>
  </si>
  <si>
    <t>Extraction</t>
  </si>
  <si>
    <t>Non-réguléés</t>
  </si>
  <si>
    <t>Bouches d'extraction</t>
  </si>
  <si>
    <t>Diamètre du refoulement</t>
  </si>
  <si>
    <t>DiametreRefoulement</t>
  </si>
  <si>
    <t>Typologie du bâtiment</t>
  </si>
  <si>
    <t>TypologieBat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</si>
  <si>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</si>
  <si>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</si>
  <si>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</si>
  <si>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</si>
  <si>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</si>
  <si>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</si>
  <si>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</si>
  <si>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</si>
  <si>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</si>
  <si>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</si>
  <si>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</si>
  <si>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</si>
  <si>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</si>
  <si>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</si>
  <si>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</si>
  <si>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Distance boucheMin</t>
  </si>
  <si>
    <t>Distance MIN bouche / périphérie</t>
  </si>
  <si>
    <t>Marque  du moteur</t>
  </si>
  <si>
    <t>MarqueMoteur</t>
  </si>
  <si>
    <t>Marque MEA</t>
  </si>
  <si>
    <t>MarqueMEA</t>
  </si>
  <si>
    <t>Marque des bouches d'extraction</t>
  </si>
  <si>
    <t>MarqueExtr</t>
  </si>
  <si>
    <t>Aldes</t>
  </si>
  <si>
    <t>Unelvent</t>
  </si>
  <si>
    <t>Atlantic</t>
  </si>
  <si>
    <t>Zenhder</t>
  </si>
  <si>
    <t>Brinkcs</t>
  </si>
  <si>
    <t>Nylan</t>
  </si>
  <si>
    <t>France Air</t>
  </si>
  <si>
    <t>Anjos</t>
  </si>
  <si>
    <t>CONFIGURATION DE L'INSTALLATION</t>
  </si>
  <si>
    <t>LocalisationMoteur</t>
  </si>
  <si>
    <t>Volume non-chauffé</t>
  </si>
  <si>
    <t>Localisation du moteur :</t>
  </si>
  <si>
    <t>Consommation théorique du moteur (étude thermique)</t>
  </si>
  <si>
    <t>Typologie du logement :</t>
  </si>
  <si>
    <t>Localisation du Moteur</t>
  </si>
  <si>
    <t>Type de conduits :</t>
  </si>
  <si>
    <t>Pente des réseaux :</t>
  </si>
  <si>
    <t>Désolidarisation du moteur par rapport au bâti :</t>
  </si>
  <si>
    <t>Conduits hors LC :</t>
  </si>
  <si>
    <t>Conduits isolés :</t>
  </si>
  <si>
    <t>Bouche de refoulement aéraulique :</t>
  </si>
  <si>
    <t>Diamètre du refoulement :</t>
  </si>
  <si>
    <t>Grille d'air neuf aéraulique :</t>
  </si>
  <si>
    <t>Tenue mécanique des conduits :</t>
  </si>
  <si>
    <t>Type MEA :</t>
  </si>
  <si>
    <t>Type bouches d'extraction :</t>
  </si>
  <si>
    <t>Distance MIN bouches / périphérie :</t>
  </si>
  <si>
    <t>Marque MEA :</t>
  </si>
  <si>
    <t>Marque bouches d'extraction :</t>
  </si>
  <si>
    <t>Marque du moteur :</t>
  </si>
  <si>
    <t>Consommation réelle :</t>
  </si>
  <si>
    <t>Etanchéité à l'air des conduits :</t>
  </si>
  <si>
    <t>Type de Moteur</t>
  </si>
  <si>
    <t>TypeMoteur</t>
  </si>
  <si>
    <t>HygroRégul</t>
  </si>
  <si>
    <t>Autorégulé</t>
  </si>
  <si>
    <t>GestionElectroniqueDF</t>
  </si>
  <si>
    <t>Correcte</t>
  </si>
  <si>
    <t>Non-correcte</t>
  </si>
  <si>
    <t>TensionReseauxSouples</t>
  </si>
  <si>
    <t>Diamètre du air neuf</t>
  </si>
  <si>
    <t>DiametreAN</t>
  </si>
  <si>
    <t>Joints intégrés</t>
  </si>
  <si>
    <t>Détalonnage des portes de transfert MIN :</t>
  </si>
  <si>
    <t>Pièce</t>
  </si>
  <si>
    <t>S/R</t>
  </si>
  <si>
    <t>Débit mesuré</t>
  </si>
  <si>
    <t>Cuisine</t>
  </si>
  <si>
    <t>Salle d'eau 1</t>
  </si>
  <si>
    <t>WC 1</t>
  </si>
  <si>
    <t>Salle d'eau 2</t>
  </si>
  <si>
    <t>WC 2</t>
  </si>
  <si>
    <t>m3/h</t>
  </si>
  <si>
    <t>Buanderie</t>
  </si>
  <si>
    <t>Bureau</t>
  </si>
  <si>
    <t>Chambre 1</t>
  </si>
  <si>
    <t>Chambre 2</t>
  </si>
  <si>
    <t>Chambre 3</t>
  </si>
  <si>
    <t>Chambre 4</t>
  </si>
  <si>
    <t>Chambre 5</t>
  </si>
  <si>
    <t>Chambre 6</t>
  </si>
  <si>
    <t>Chambre 7</t>
  </si>
  <si>
    <t>Chambre 8</t>
  </si>
  <si>
    <t>Chambre 9</t>
  </si>
  <si>
    <t>Sens de la bouche</t>
  </si>
  <si>
    <t>SensBouche</t>
  </si>
  <si>
    <t>Soufflage</t>
  </si>
  <si>
    <t>Reprise</t>
  </si>
  <si>
    <t>DEBITS DE REFERENCE, sauf hygroréglable</t>
  </si>
  <si>
    <t>Total débit de soufflage :</t>
  </si>
  <si>
    <t>Total débit de reprise :</t>
  </si>
  <si>
    <t>Débit min Cuisine :</t>
  </si>
  <si>
    <t>Débit min SDE 1:</t>
  </si>
  <si>
    <t>Débit min WC 1:</t>
  </si>
  <si>
    <t>Salle d'eau 3</t>
  </si>
  <si>
    <t>WC 3</t>
  </si>
  <si>
    <t>Salle d'eau 4</t>
  </si>
  <si>
    <t>WC 4</t>
  </si>
  <si>
    <t>Séjour 1</t>
  </si>
  <si>
    <t>Séjour 2</t>
  </si>
  <si>
    <t>Séjour 3</t>
  </si>
  <si>
    <t>Global Mini</t>
  </si>
  <si>
    <t>Cuisine Mini</t>
  </si>
  <si>
    <t>SDE 1</t>
  </si>
  <si>
    <t>Détalonnage mini des portes de transfert :</t>
  </si>
  <si>
    <t>Consommation max du moteur :</t>
  </si>
  <si>
    <t>Diamètre du conduit air neuf :</t>
  </si>
  <si>
    <t>INFORMATIONS CONTRÔLEUR</t>
  </si>
  <si>
    <t>Entreprise</t>
  </si>
  <si>
    <t>Pression mesurée</t>
  </si>
  <si>
    <t>Non-régulé</t>
  </si>
  <si>
    <t>Type de ventilation (étude thermique)</t>
  </si>
  <si>
    <t>Type de ventilation</t>
  </si>
  <si>
    <t>TypeVentil</t>
  </si>
  <si>
    <t>Autoréglable</t>
  </si>
  <si>
    <t>Hygro A</t>
  </si>
  <si>
    <t>Hygro B</t>
  </si>
  <si>
    <t>Double-flux</t>
  </si>
  <si>
    <t>Double-flux Hygroréglable</t>
  </si>
  <si>
    <t>Type de ventilation (installée)</t>
  </si>
  <si>
    <t>Présence MEA dans chaque pièce sèche :</t>
  </si>
  <si>
    <t>Présence</t>
  </si>
  <si>
    <t>OUI</t>
  </si>
  <si>
    <t>NON</t>
  </si>
  <si>
    <t>Présence bouche d'extraction dans chaque pièce humide :</t>
  </si>
  <si>
    <t>Pression mini (si hygro) :</t>
  </si>
  <si>
    <t>DEBITS DU CHANTIER (DOUBLE-FLUX, VMC SIMPLE, VMC AUTOREGLABLE) ou PRESSION (VMC HYGROREGLABLE)</t>
  </si>
  <si>
    <t>Type de ventilation :</t>
  </si>
  <si>
    <t>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</si>
</sst>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&quot; m²&quot;"/>
    <numFmt numFmtId="165" formatCode="0.0&quot; Pa&quot;"/>
    <numFmt numFmtId="166" formatCode="0.00&quot; Pa&quot;"/>
    <numFmt numFmtId="167" formatCode="0&quot; m3/h&quot;"/>
    <numFmt numFmtId="168" formatCode="0&quot; mm&quot;"/>
    <numFmt numFmtId="169" formatCode="0&quot; W-th-C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21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lightGray">
        <bgColor rgb="FFFFFF9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3" borderId="0" xfId="0" applyFill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" fillId="0" borderId="0" xfId="0" applyFont="1"/>
    <xf numFmtId="0" fontId="1" fillId="3" borderId="0" xfId="0" applyFont="1" applyFill="1" applyProtection="1"/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0" fillId="7" borderId="20" xfId="0" applyFont="1" applyFill="1" applyBorder="1" applyAlignment="1" applyProtection="1">
      <alignment horizontal="center" vertical="center" wrapText="1"/>
    </xf>
    <xf numFmtId="0" fontId="0" fillId="7" borderId="19" xfId="0" applyFont="1" applyFill="1" applyBorder="1" applyAlignment="1" applyProtection="1">
      <alignment horizontal="center" vertical="center" wrapText="1"/>
    </xf>
    <xf numFmtId="0" fontId="0" fillId="7" borderId="19" xfId="0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8" borderId="17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6" fillId="9" borderId="19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0" fillId="2" borderId="2" xfId="0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1" fillId="11" borderId="1" xfId="0" applyFont="1" applyFill="1" applyBorder="1" applyAlignment="1" applyProtection="1">
      <alignment wrapText="1"/>
    </xf>
    <xf numFmtId="0" fontId="1" fillId="10" borderId="1" xfId="0" applyFont="1" applyFill="1" applyBorder="1" applyAlignment="1" applyProtection="1">
      <alignment wrapText="1"/>
    </xf>
    <xf numFmtId="0" fontId="1" fillId="10" borderId="1" xfId="0" applyFont="1" applyFill="1" applyBorder="1" applyProtection="1"/>
    <xf numFmtId="0" fontId="0" fillId="4" borderId="1" xfId="0" applyFill="1" applyBorder="1" applyProtection="1"/>
    <xf numFmtId="0" fontId="0" fillId="11" borderId="1" xfId="0" applyFill="1" applyBorder="1" applyAlignment="1" applyProtection="1">
      <alignment wrapText="1"/>
    </xf>
    <xf numFmtId="0" fontId="1" fillId="4" borderId="1" xfId="0" applyFont="1" applyFill="1" applyBorder="1" applyProtection="1"/>
    <xf numFmtId="167" fontId="0" fillId="4" borderId="1" xfId="0" applyNumberFormat="1" applyFill="1" applyBorder="1" applyProtection="1"/>
    <xf numFmtId="167" fontId="1" fillId="4" borderId="1" xfId="0" applyNumberFormat="1" applyFont="1" applyFill="1" applyBorder="1" applyProtection="1"/>
    <xf numFmtId="0" fontId="1" fillId="10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12" borderId="1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169" fontId="1" fillId="4" borderId="13" xfId="0" applyNumberFormat="1" applyFont="1" applyFill="1" applyBorder="1" applyAlignment="1" applyProtection="1">
      <alignment horizontal="center" wrapText="1"/>
      <protection locked="0"/>
    </xf>
    <xf numFmtId="169" fontId="1" fillId="4" borderId="8" xfId="0" applyNumberFormat="1" applyFont="1" applyFill="1" applyBorder="1" applyAlignment="1" applyProtection="1">
      <alignment horizontal="center" wrapText="1"/>
      <protection locked="0"/>
    </xf>
    <xf numFmtId="169" fontId="1" fillId="4" borderId="3" xfId="0" applyNumberFormat="1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1" fillId="4" borderId="8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4" borderId="7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5" fillId="4" borderId="14" xfId="0" applyFont="1" applyFill="1" applyBorder="1" applyAlignment="1" applyProtection="1">
      <alignment horizontal="center" wrapText="1"/>
      <protection locked="0"/>
    </xf>
    <xf numFmtId="0" fontId="5" fillId="4" borderId="7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14" fontId="1" fillId="4" borderId="1" xfId="0" applyNumberFormat="1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168" fontId="1" fillId="4" borderId="13" xfId="0" applyNumberFormat="1" applyFont="1" applyFill="1" applyBorder="1" applyAlignment="1" applyProtection="1">
      <alignment horizontal="center" wrapText="1"/>
      <protection locked="0"/>
    </xf>
    <xf numFmtId="168" fontId="1" fillId="4" borderId="8" xfId="0" applyNumberFormat="1" applyFont="1" applyFill="1" applyBorder="1" applyAlignment="1" applyProtection="1">
      <alignment horizontal="center" wrapText="1"/>
      <protection locked="0"/>
    </xf>
    <xf numFmtId="168" fontId="1" fillId="4" borderId="3" xfId="0" applyNumberFormat="1" applyFont="1" applyFill="1" applyBorder="1" applyAlignment="1" applyProtection="1">
      <alignment horizontal="center" wrapText="1"/>
      <protection locked="0"/>
    </xf>
    <xf numFmtId="167" fontId="1" fillId="4" borderId="13" xfId="0" applyNumberFormat="1" applyFont="1" applyFill="1" applyBorder="1" applyAlignment="1" applyProtection="1">
      <alignment horizontal="center" wrapText="1"/>
      <protection locked="0"/>
    </xf>
    <xf numFmtId="167" fontId="1" fillId="4" borderId="8" xfId="0" applyNumberFormat="1" applyFont="1" applyFill="1" applyBorder="1" applyAlignment="1" applyProtection="1">
      <alignment horizontal="center" wrapText="1"/>
      <protection locked="0"/>
    </xf>
    <xf numFmtId="167" fontId="1" fillId="4" borderId="3" xfId="0" applyNumberFormat="1" applyFont="1" applyFill="1" applyBorder="1" applyAlignment="1" applyProtection="1">
      <alignment horizontal="center" wrapText="1"/>
      <protection locked="0"/>
    </xf>
    <xf numFmtId="166" fontId="1" fillId="4" borderId="13" xfId="0" applyNumberFormat="1" applyFont="1" applyFill="1" applyBorder="1" applyAlignment="1" applyProtection="1">
      <alignment horizontal="center" wrapText="1"/>
      <protection locked="0"/>
    </xf>
    <xf numFmtId="166" fontId="1" fillId="4" borderId="8" xfId="0" applyNumberFormat="1" applyFont="1" applyFill="1" applyBorder="1" applyAlignment="1" applyProtection="1">
      <alignment horizontal="center" wrapText="1"/>
      <protection locked="0"/>
    </xf>
    <xf numFmtId="166" fontId="1" fillId="4" borderId="3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66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68</xdr:row>
      <xdr:rowOff>57978</xdr:rowOff>
    </xdr:from>
    <xdr:to>
      <xdr:col>3</xdr:col>
      <xdr:colOff>869674</xdr:colOff>
      <xdr:row>77</xdr:row>
      <xdr:rowOff>128295</xdr:rowOff>
    </xdr:to>
    <xdr:pic>
      <xdr:nvPicPr>
        <xdr:cNvPr id="2" name="Image 1" descr="https://www.picbleu.fr/old/pics/ventilation/tableau_debits_d__air_a_extraire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802717"/>
          <a:ext cx="4986130" cy="1561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115955</xdr:colOff>
      <xdr:row>0</xdr:row>
      <xdr:rowOff>115956</xdr:rowOff>
    </xdr:from>
    <xdr:to>
      <xdr:col>22</xdr:col>
      <xdr:colOff>651978</xdr:colOff>
      <xdr:row>5</xdr:row>
      <xdr:rowOff>119738</xdr:rowOff>
    </xdr:to>
    <xdr:pic>
      <xdr:nvPicPr>
        <xdr:cNvPr id="3" name="Image 2" descr="G:\Daddte\DADDTE\025_Habitat solidaire et durable\COMMUNICATION\Dispositif 2016-2017\3_MODELES POUR IMPRESSION\LOGOS\logo_Habitat&amp;Energie_chq éco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4" y="115956"/>
          <a:ext cx="2035175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C:\Users\Manuel\AppData\Local\Temp\Fiche%20contr&#244;le%20VMC%20-%20R&#233;gion%20Normandie-v0.2.xlsx" TargetMode="External"/><Relationship Id="rId1" Type="http://schemas.openxmlformats.org/officeDocument/2006/relationships/externalLinkPath" Target="file:///C:\Users\Manuel\AppData\Local\Temp\Fiche%20contr&#244;le%20VMC%20-%20R&#233;gion%20Normandie-v0.2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opLeftCell="O2" workbookViewId="0">
      <selection activeCell="Z5" sqref="Z5"/>
    </sheetView>
  </sheetViews>
  <sheetFormatPr baseColWidth="10" defaultRowHeight="12.75" x14ac:dyDescent="0.2"/>
  <cols>
    <col min="2" max="2" width="18" customWidth="1"/>
    <col min="4" max="4" width="16.5703125" customWidth="1"/>
    <col min="8" max="8" width="25" customWidth="1"/>
  </cols>
  <sheetData>
    <row r="1" spans="1:38" ht="90.75" thickTop="1" thickBot="1" x14ac:dyDescent="0.25">
      <c r="A1" s="8" t="s">
        <v>27</v>
      </c>
      <c r="B1" s="9" t="s">
        <v>28</v>
      </c>
      <c r="C1" s="9" t="s">
        <v>29</v>
      </c>
      <c r="D1" s="9" t="s">
        <v>30</v>
      </c>
      <c r="E1" s="9" t="s">
        <v>17</v>
      </c>
      <c r="F1" s="9" t="s">
        <v>18</v>
      </c>
      <c r="G1" s="10" t="s">
        <v>19</v>
      </c>
      <c r="H1" s="42" t="s">
        <v>31</v>
      </c>
      <c r="I1" s="10" t="s">
        <v>32</v>
      </c>
      <c r="J1" s="10" t="s">
        <v>33</v>
      </c>
      <c r="K1" s="10" t="s">
        <v>34</v>
      </c>
      <c r="L1" s="10" t="s">
        <v>25</v>
      </c>
      <c r="M1" s="10" t="s">
        <v>35</v>
      </c>
      <c r="N1" s="41" t="s">
        <v>186</v>
      </c>
      <c r="O1" s="41" t="s">
        <v>141</v>
      </c>
      <c r="P1" s="41" t="s">
        <v>146</v>
      </c>
      <c r="Q1" s="41" t="s">
        <v>143</v>
      </c>
      <c r="R1" s="41" t="s">
        <v>171</v>
      </c>
      <c r="S1" s="41" t="s">
        <v>173</v>
      </c>
      <c r="T1" s="41" t="s">
        <v>175</v>
      </c>
      <c r="U1" s="41" t="s">
        <v>151</v>
      </c>
      <c r="V1" s="41" t="s">
        <v>184</v>
      </c>
      <c r="W1" s="41" t="s">
        <v>152</v>
      </c>
      <c r="X1" s="41" t="s">
        <v>251</v>
      </c>
      <c r="Y1" s="41" t="s">
        <v>161</v>
      </c>
      <c r="Z1" s="41" t="s">
        <v>162</v>
      </c>
      <c r="AA1" s="41" t="s">
        <v>170</v>
      </c>
      <c r="AB1" s="41" t="s">
        <v>312</v>
      </c>
      <c r="AC1" s="41" t="s">
        <v>177</v>
      </c>
      <c r="AD1" s="41" t="s">
        <v>183</v>
      </c>
      <c r="AE1" s="41" t="s">
        <v>204</v>
      </c>
      <c r="AF1" s="41" t="s">
        <v>303</v>
      </c>
      <c r="AG1" s="41" t="s">
        <v>243</v>
      </c>
      <c r="AH1" s="41" t="s">
        <v>205</v>
      </c>
      <c r="AI1" s="41" t="s">
        <v>207</v>
      </c>
      <c r="AJ1" s="41" t="s">
        <v>209</v>
      </c>
      <c r="AK1" s="41" t="s">
        <v>225</v>
      </c>
      <c r="AL1" s="41" t="s">
        <v>275</v>
      </c>
    </row>
    <row r="2" spans="1:38" ht="39.75" thickTop="1" thickBot="1" x14ac:dyDescent="0.25">
      <c r="A2" s="11" t="s">
        <v>36</v>
      </c>
      <c r="B2" s="38" t="s">
        <v>37</v>
      </c>
      <c r="C2" s="38" t="s">
        <v>38</v>
      </c>
      <c r="D2" s="38" t="s">
        <v>30</v>
      </c>
      <c r="E2" s="38" t="s">
        <v>39</v>
      </c>
      <c r="F2" s="38" t="s">
        <v>40</v>
      </c>
      <c r="G2" s="39" t="s">
        <v>19</v>
      </c>
      <c r="H2" s="43" t="s">
        <v>31</v>
      </c>
      <c r="I2" s="39" t="s">
        <v>32</v>
      </c>
      <c r="J2" s="12" t="s">
        <v>24</v>
      </c>
      <c r="K2" s="12" t="s">
        <v>41</v>
      </c>
      <c r="L2" s="39" t="s">
        <v>42</v>
      </c>
      <c r="M2" s="12" t="s">
        <v>2</v>
      </c>
      <c r="N2" s="44" t="s">
        <v>187</v>
      </c>
      <c r="O2" s="44" t="s">
        <v>141</v>
      </c>
      <c r="P2" s="44" t="s">
        <v>147</v>
      </c>
      <c r="Q2" s="44" t="s">
        <v>144</v>
      </c>
      <c r="R2" s="44" t="s">
        <v>172</v>
      </c>
      <c r="S2" s="44" t="s">
        <v>174</v>
      </c>
      <c r="T2" s="44" t="s">
        <v>250</v>
      </c>
      <c r="U2" s="44" t="s">
        <v>153</v>
      </c>
      <c r="V2" s="44" t="s">
        <v>185</v>
      </c>
      <c r="W2" s="44" t="s">
        <v>154</v>
      </c>
      <c r="X2" s="44" t="s">
        <v>252</v>
      </c>
      <c r="Y2" s="44" t="s">
        <v>163</v>
      </c>
      <c r="Z2" s="44" t="s">
        <v>164</v>
      </c>
      <c r="AB2" s="46" t="s">
        <v>312</v>
      </c>
      <c r="AC2" s="46" t="s">
        <v>177</v>
      </c>
      <c r="AD2" s="46" t="s">
        <v>181</v>
      </c>
      <c r="AE2" s="46" t="s">
        <v>203</v>
      </c>
      <c r="AF2" s="46" t="s">
        <v>304</v>
      </c>
      <c r="AG2" s="46" t="s">
        <v>244</v>
      </c>
      <c r="AH2" s="6" t="s">
        <v>206</v>
      </c>
      <c r="AI2" s="46" t="s">
        <v>208</v>
      </c>
      <c r="AJ2" s="46" t="s">
        <v>210</v>
      </c>
      <c r="AK2" s="46" t="s">
        <v>220</v>
      </c>
      <c r="AL2" s="46" t="s">
        <v>276</v>
      </c>
    </row>
    <row r="3" spans="1:38" ht="39" thickTop="1" x14ac:dyDescent="0.2">
      <c r="A3" s="13"/>
      <c r="B3" s="14" t="s">
        <v>43</v>
      </c>
      <c r="C3" s="15" t="s">
        <v>44</v>
      </c>
      <c r="D3" s="16" t="s">
        <v>45</v>
      </c>
      <c r="E3" s="17" t="s">
        <v>46</v>
      </c>
      <c r="F3" s="18" t="s">
        <v>47</v>
      </c>
      <c r="G3" s="18" t="s">
        <v>48</v>
      </c>
      <c r="H3" s="17" t="s">
        <v>49</v>
      </c>
      <c r="I3" s="18" t="s">
        <v>50</v>
      </c>
      <c r="J3" s="18" t="s">
        <v>51</v>
      </c>
      <c r="K3" s="18" t="s">
        <v>52</v>
      </c>
      <c r="L3" s="18" t="s">
        <v>53</v>
      </c>
      <c r="M3" s="19"/>
      <c r="N3" s="27" t="s">
        <v>188</v>
      </c>
      <c r="O3" s="18" t="s">
        <v>142</v>
      </c>
      <c r="P3" s="27" t="s">
        <v>145</v>
      </c>
      <c r="Q3" s="18" t="s">
        <v>145</v>
      </c>
      <c r="R3" s="27" t="s">
        <v>248</v>
      </c>
      <c r="S3" s="27" t="s">
        <v>145</v>
      </c>
      <c r="T3" s="27" t="s">
        <v>248</v>
      </c>
      <c r="U3" s="18" t="s">
        <v>155</v>
      </c>
      <c r="V3" s="18">
        <v>80</v>
      </c>
      <c r="W3" s="18" t="s">
        <v>158</v>
      </c>
      <c r="X3" s="18">
        <v>80</v>
      </c>
      <c r="Y3" s="27" t="s">
        <v>165</v>
      </c>
      <c r="Z3" s="27" t="s">
        <v>167</v>
      </c>
      <c r="AB3" s="45" t="s">
        <v>313</v>
      </c>
      <c r="AC3" s="45" t="s">
        <v>176</v>
      </c>
      <c r="AD3" s="45" t="s">
        <v>176</v>
      </c>
      <c r="AF3" s="64" t="s">
        <v>88</v>
      </c>
      <c r="AG3" s="6" t="s">
        <v>245</v>
      </c>
      <c r="AH3" s="6" t="s">
        <v>211</v>
      </c>
      <c r="AI3" s="6" t="s">
        <v>211</v>
      </c>
      <c r="AJ3" s="6" t="s">
        <v>211</v>
      </c>
      <c r="AK3" s="6" t="s">
        <v>1</v>
      </c>
      <c r="AL3" s="6" t="s">
        <v>277</v>
      </c>
    </row>
    <row r="4" spans="1:38" ht="51" x14ac:dyDescent="0.2">
      <c r="A4" s="13"/>
      <c r="B4" s="14" t="s">
        <v>54</v>
      </c>
      <c r="C4" s="15" t="s">
        <v>55</v>
      </c>
      <c r="D4" s="16" t="s">
        <v>56</v>
      </c>
      <c r="E4" s="17" t="s">
        <v>57</v>
      </c>
      <c r="F4" s="18" t="s">
        <v>26</v>
      </c>
      <c r="G4" s="18" t="s">
        <v>58</v>
      </c>
      <c r="H4" s="17" t="s">
        <v>59</v>
      </c>
      <c r="I4" s="18" t="s">
        <v>60</v>
      </c>
      <c r="J4" s="18" t="s">
        <v>61</v>
      </c>
      <c r="K4" s="18" t="s">
        <v>62</v>
      </c>
      <c r="L4" s="18" t="s">
        <v>63</v>
      </c>
      <c r="M4" s="19"/>
      <c r="N4" s="27" t="s">
        <v>189</v>
      </c>
      <c r="O4" s="18" t="s">
        <v>148</v>
      </c>
      <c r="P4" s="40" t="s">
        <v>140</v>
      </c>
      <c r="Q4" s="40" t="s">
        <v>140</v>
      </c>
      <c r="R4" s="45" t="s">
        <v>249</v>
      </c>
      <c r="S4" s="45" t="s">
        <v>140</v>
      </c>
      <c r="T4" s="45" t="s">
        <v>249</v>
      </c>
      <c r="U4" s="40" t="s">
        <v>156</v>
      </c>
      <c r="V4" s="40">
        <v>100</v>
      </c>
      <c r="W4" s="40" t="s">
        <v>157</v>
      </c>
      <c r="X4" s="40">
        <v>100</v>
      </c>
      <c r="Y4" s="45" t="s">
        <v>319</v>
      </c>
      <c r="Z4" s="45" t="s">
        <v>319</v>
      </c>
      <c r="AB4" s="40" t="s">
        <v>314</v>
      </c>
      <c r="AC4" s="40" t="s">
        <v>178</v>
      </c>
      <c r="AD4" s="45" t="s">
        <v>182</v>
      </c>
      <c r="AF4" s="6" t="s">
        <v>305</v>
      </c>
      <c r="AG4" s="6" t="s">
        <v>246</v>
      </c>
      <c r="AH4" s="6" t="s">
        <v>212</v>
      </c>
      <c r="AI4" s="6" t="s">
        <v>212</v>
      </c>
      <c r="AJ4" s="6" t="s">
        <v>212</v>
      </c>
      <c r="AK4" s="6" t="s">
        <v>221</v>
      </c>
      <c r="AL4" s="6" t="s">
        <v>278</v>
      </c>
    </row>
    <row r="5" spans="1:38" ht="64.5" thickBot="1" x14ac:dyDescent="0.25">
      <c r="A5" s="13"/>
      <c r="B5" s="14" t="s">
        <v>64</v>
      </c>
      <c r="C5" s="15" t="s">
        <v>23</v>
      </c>
      <c r="D5" s="16" t="s">
        <v>65</v>
      </c>
      <c r="E5" s="15" t="s">
        <v>66</v>
      </c>
      <c r="F5" s="18" t="s">
        <v>67</v>
      </c>
      <c r="G5" s="18" t="s">
        <v>68</v>
      </c>
      <c r="H5" s="19" t="s">
        <v>69</v>
      </c>
      <c r="I5" s="18" t="s">
        <v>70</v>
      </c>
      <c r="J5" s="19" t="s">
        <v>71</v>
      </c>
      <c r="K5" s="20" t="s">
        <v>72</v>
      </c>
      <c r="L5" s="18" t="s">
        <v>73</v>
      </c>
      <c r="M5" s="19">
        <v>1</v>
      </c>
      <c r="N5" s="27" t="s">
        <v>190</v>
      </c>
      <c r="O5" s="40" t="s">
        <v>149</v>
      </c>
      <c r="T5" s="6"/>
      <c r="U5" s="6" t="s">
        <v>157</v>
      </c>
      <c r="V5" s="6">
        <v>125</v>
      </c>
      <c r="W5" s="6" t="s">
        <v>159</v>
      </c>
      <c r="X5" s="6">
        <v>125</v>
      </c>
      <c r="Y5" s="40" t="s">
        <v>166</v>
      </c>
      <c r="Z5" s="40" t="s">
        <v>168</v>
      </c>
      <c r="AC5" s="6" t="s">
        <v>179</v>
      </c>
      <c r="AD5" s="6" t="s">
        <v>179</v>
      </c>
      <c r="AF5" s="6" t="s">
        <v>306</v>
      </c>
      <c r="AG5" s="6" t="s">
        <v>301</v>
      </c>
      <c r="AH5" s="47" t="s">
        <v>213</v>
      </c>
      <c r="AI5" s="47" t="s">
        <v>213</v>
      </c>
      <c r="AJ5" s="47" t="s">
        <v>213</v>
      </c>
    </row>
    <row r="6" spans="1:38" ht="39.75" thickTop="1" thickBot="1" x14ac:dyDescent="0.25">
      <c r="A6" s="13"/>
      <c r="B6" s="14" t="s">
        <v>74</v>
      </c>
      <c r="C6" s="15" t="s">
        <v>75</v>
      </c>
      <c r="D6" s="14" t="s">
        <v>76</v>
      </c>
      <c r="E6" s="15" t="s">
        <v>77</v>
      </c>
      <c r="F6" s="18" t="s">
        <v>78</v>
      </c>
      <c r="G6" s="18" t="s">
        <v>79</v>
      </c>
      <c r="H6" s="17" t="s">
        <v>80</v>
      </c>
      <c r="I6" s="18" t="s">
        <v>81</v>
      </c>
      <c r="J6" s="18" t="s">
        <v>82</v>
      </c>
      <c r="K6" s="21"/>
      <c r="L6" s="20" t="s">
        <v>83</v>
      </c>
      <c r="M6" s="19">
        <v>2</v>
      </c>
      <c r="N6" s="27" t="s">
        <v>191</v>
      </c>
      <c r="O6" s="40" t="s">
        <v>150</v>
      </c>
      <c r="U6" s="6" t="s">
        <v>159</v>
      </c>
      <c r="V6" s="6">
        <v>160</v>
      </c>
      <c r="W6" s="6" t="s">
        <v>160</v>
      </c>
      <c r="X6" s="6">
        <v>160</v>
      </c>
      <c r="Z6" s="6" t="s">
        <v>169</v>
      </c>
      <c r="AC6" s="6" t="s">
        <v>180</v>
      </c>
      <c r="AD6" s="6" t="s">
        <v>180</v>
      </c>
      <c r="AF6" s="6" t="s">
        <v>307</v>
      </c>
      <c r="AG6" s="6" t="s">
        <v>247</v>
      </c>
      <c r="AH6" s="47" t="s">
        <v>214</v>
      </c>
      <c r="AI6" s="47" t="s">
        <v>214</v>
      </c>
      <c r="AJ6" s="47" t="s">
        <v>214</v>
      </c>
    </row>
    <row r="7" spans="1:38" ht="39.75" thickTop="1" thickBot="1" x14ac:dyDescent="0.25">
      <c r="A7" s="13"/>
      <c r="B7" s="14" t="s">
        <v>84</v>
      </c>
      <c r="C7" s="15" t="s">
        <v>85</v>
      </c>
      <c r="D7" s="16" t="s">
        <v>86</v>
      </c>
      <c r="E7" s="15" t="s">
        <v>87</v>
      </c>
      <c r="F7" s="20" t="s">
        <v>88</v>
      </c>
      <c r="G7" s="18" t="s">
        <v>89</v>
      </c>
      <c r="H7" s="17" t="s">
        <v>90</v>
      </c>
      <c r="I7" s="19" t="s">
        <v>57</v>
      </c>
      <c r="J7" s="19" t="s">
        <v>91</v>
      </c>
      <c r="K7" s="22"/>
      <c r="L7" s="23"/>
      <c r="M7" s="24">
        <v>3</v>
      </c>
      <c r="N7" s="27" t="s">
        <v>192</v>
      </c>
      <c r="U7" s="6" t="s">
        <v>160</v>
      </c>
      <c r="V7" s="6">
        <v>180</v>
      </c>
      <c r="X7" s="6">
        <v>180</v>
      </c>
      <c r="Z7" s="6" t="s">
        <v>253</v>
      </c>
      <c r="AF7" s="47" t="s">
        <v>308</v>
      </c>
      <c r="AH7" s="47" t="s">
        <v>215</v>
      </c>
      <c r="AI7" s="47" t="s">
        <v>215</v>
      </c>
      <c r="AJ7" s="47" t="s">
        <v>215</v>
      </c>
    </row>
    <row r="8" spans="1:38" ht="27" thickTop="1" thickBot="1" x14ac:dyDescent="0.25">
      <c r="A8" s="13"/>
      <c r="B8" s="14" t="s">
        <v>92</v>
      </c>
      <c r="C8" s="20" t="s">
        <v>88</v>
      </c>
      <c r="D8" s="16" t="s">
        <v>93</v>
      </c>
      <c r="E8" s="15" t="s">
        <v>94</v>
      </c>
      <c r="F8" s="22"/>
      <c r="G8" s="18" t="s">
        <v>95</v>
      </c>
      <c r="H8" s="17" t="s">
        <v>96</v>
      </c>
      <c r="I8" s="19" t="s">
        <v>97</v>
      </c>
      <c r="J8" s="19" t="s">
        <v>98</v>
      </c>
      <c r="K8" s="22"/>
      <c r="L8" s="25"/>
      <c r="M8" s="25"/>
      <c r="N8" s="27" t="s">
        <v>193</v>
      </c>
      <c r="V8" s="47">
        <v>200</v>
      </c>
      <c r="X8" s="47">
        <v>200</v>
      </c>
      <c r="AF8" s="47" t="s">
        <v>309</v>
      </c>
      <c r="AH8" s="47" t="s">
        <v>216</v>
      </c>
      <c r="AI8" s="47" t="s">
        <v>216</v>
      </c>
      <c r="AJ8" s="47" t="s">
        <v>216</v>
      </c>
    </row>
    <row r="9" spans="1:38" ht="26.25" thickTop="1" x14ac:dyDescent="0.2">
      <c r="A9" s="13">
        <v>7</v>
      </c>
      <c r="B9" s="14" t="s">
        <v>99</v>
      </c>
      <c r="C9" s="26"/>
      <c r="D9" s="16"/>
      <c r="E9" s="15" t="s">
        <v>100</v>
      </c>
      <c r="F9" s="22"/>
      <c r="G9" s="18" t="s">
        <v>101</v>
      </c>
      <c r="H9" s="17" t="s">
        <v>102</v>
      </c>
      <c r="I9" s="19" t="s">
        <v>103</v>
      </c>
      <c r="J9" s="19" t="s">
        <v>104</v>
      </c>
      <c r="K9" s="22"/>
      <c r="L9" s="25"/>
      <c r="M9" s="25"/>
      <c r="N9" s="27" t="s">
        <v>194</v>
      </c>
      <c r="AH9" s="47" t="s">
        <v>217</v>
      </c>
      <c r="AI9" s="47" t="s">
        <v>217</v>
      </c>
      <c r="AJ9" s="47" t="s">
        <v>217</v>
      </c>
    </row>
    <row r="10" spans="1:38" ht="26.25" thickBot="1" x14ac:dyDescent="0.25">
      <c r="A10" s="13"/>
      <c r="B10" s="14" t="s">
        <v>105</v>
      </c>
      <c r="C10" s="26"/>
      <c r="D10" s="16"/>
      <c r="E10" s="15" t="s">
        <v>106</v>
      </c>
      <c r="F10" s="22"/>
      <c r="G10" s="18" t="s">
        <v>88</v>
      </c>
      <c r="H10" s="17" t="s">
        <v>107</v>
      </c>
      <c r="I10" s="19" t="s">
        <v>67</v>
      </c>
      <c r="J10" s="20" t="s">
        <v>88</v>
      </c>
      <c r="K10" s="22"/>
      <c r="L10" s="25"/>
      <c r="M10" s="25"/>
      <c r="N10" s="27" t="s">
        <v>195</v>
      </c>
      <c r="AH10" s="47" t="s">
        <v>218</v>
      </c>
      <c r="AI10" s="47" t="s">
        <v>218</v>
      </c>
      <c r="AJ10" s="47" t="s">
        <v>218</v>
      </c>
    </row>
    <row r="11" spans="1:38" ht="27" thickTop="1" thickBot="1" x14ac:dyDescent="0.25">
      <c r="A11" s="13"/>
      <c r="B11" s="14" t="s">
        <v>108</v>
      </c>
      <c r="C11" s="26"/>
      <c r="D11" s="16"/>
      <c r="E11" s="15" t="s">
        <v>109</v>
      </c>
      <c r="F11" s="22"/>
      <c r="G11" s="20" t="s">
        <v>85</v>
      </c>
      <c r="H11" s="17" t="s">
        <v>110</v>
      </c>
      <c r="I11" s="19" t="s">
        <v>111</v>
      </c>
      <c r="J11" s="22"/>
      <c r="K11" s="25"/>
      <c r="L11" s="25"/>
      <c r="M11" s="25"/>
      <c r="N11" s="27" t="s">
        <v>196</v>
      </c>
    </row>
    <row r="12" spans="1:38" ht="26.25" thickTop="1" x14ac:dyDescent="0.2">
      <c r="A12" s="13"/>
      <c r="B12" s="14" t="s">
        <v>112</v>
      </c>
      <c r="C12" s="21"/>
      <c r="D12" s="16"/>
      <c r="E12" s="27" t="s">
        <v>113</v>
      </c>
      <c r="F12" s="22"/>
      <c r="G12" s="25"/>
      <c r="H12" s="17" t="s">
        <v>114</v>
      </c>
      <c r="I12" s="19" t="s">
        <v>115</v>
      </c>
      <c r="J12" s="22"/>
      <c r="K12" s="25"/>
      <c r="L12" s="25"/>
      <c r="M12" s="25"/>
      <c r="N12" s="27" t="s">
        <v>197</v>
      </c>
    </row>
    <row r="13" spans="1:38" ht="38.25" x14ac:dyDescent="0.2">
      <c r="A13" s="13"/>
      <c r="B13" s="14" t="s">
        <v>116</v>
      </c>
      <c r="C13" s="21"/>
      <c r="D13" s="16" t="s">
        <v>117</v>
      </c>
      <c r="E13" s="15" t="s">
        <v>118</v>
      </c>
      <c r="F13" s="28"/>
      <c r="G13" s="25"/>
      <c r="H13" s="17" t="s">
        <v>119</v>
      </c>
      <c r="I13" s="19" t="s">
        <v>120</v>
      </c>
      <c r="J13" s="22"/>
      <c r="K13" s="25"/>
      <c r="L13" s="25"/>
      <c r="M13" s="25"/>
      <c r="N13" s="27" t="s">
        <v>198</v>
      </c>
    </row>
    <row r="14" spans="1:38" ht="25.5" x14ac:dyDescent="0.2">
      <c r="A14" s="13"/>
      <c r="B14" s="14" t="s">
        <v>121</v>
      </c>
      <c r="C14" s="21"/>
      <c r="D14" s="16" t="s">
        <v>122</v>
      </c>
      <c r="E14" s="15" t="s">
        <v>95</v>
      </c>
      <c r="F14" s="22"/>
      <c r="G14" s="25"/>
      <c r="H14" s="17" t="s">
        <v>88</v>
      </c>
      <c r="I14" s="19" t="s">
        <v>88</v>
      </c>
      <c r="J14" s="22"/>
      <c r="K14" s="25"/>
      <c r="L14" s="25"/>
      <c r="M14" s="29"/>
      <c r="N14" s="27" t="s">
        <v>199</v>
      </c>
    </row>
    <row r="15" spans="1:38" ht="26.25" thickBot="1" x14ac:dyDescent="0.25">
      <c r="A15" s="30"/>
      <c r="B15" s="14" t="s">
        <v>123</v>
      </c>
      <c r="C15" s="31"/>
      <c r="D15" s="16" t="s">
        <v>124</v>
      </c>
      <c r="E15" s="27" t="s">
        <v>67</v>
      </c>
      <c r="F15" s="32"/>
      <c r="G15" s="33"/>
      <c r="H15" s="20" t="s">
        <v>125</v>
      </c>
      <c r="I15" s="20" t="s">
        <v>125</v>
      </c>
      <c r="J15" s="32"/>
      <c r="K15" s="34"/>
      <c r="L15" s="34"/>
      <c r="M15" s="34"/>
      <c r="N15" s="27" t="s">
        <v>200</v>
      </c>
    </row>
    <row r="16" spans="1:38" ht="27" thickTop="1" thickBot="1" x14ac:dyDescent="0.25">
      <c r="A16" s="30"/>
      <c r="B16" s="14" t="s">
        <v>126</v>
      </c>
      <c r="C16" s="31"/>
      <c r="D16" s="16" t="s">
        <v>127</v>
      </c>
      <c r="E16" s="20" t="s">
        <v>88</v>
      </c>
      <c r="F16" s="32"/>
      <c r="G16" s="34"/>
      <c r="H16" s="35"/>
      <c r="I16" s="35"/>
      <c r="J16" s="34"/>
      <c r="K16" s="34"/>
      <c r="L16" s="34"/>
      <c r="M16" s="34"/>
      <c r="N16" s="27" t="s">
        <v>201</v>
      </c>
    </row>
    <row r="17" spans="1:14" ht="26.25" thickTop="1" x14ac:dyDescent="0.2">
      <c r="A17" s="30"/>
      <c r="B17" s="14" t="s">
        <v>128</v>
      </c>
      <c r="C17" s="31"/>
      <c r="D17" s="16" t="s">
        <v>129</v>
      </c>
      <c r="E17" s="32"/>
      <c r="F17" s="34"/>
      <c r="G17" s="34"/>
      <c r="H17" s="34"/>
      <c r="I17" s="34"/>
      <c r="J17" s="34"/>
      <c r="K17" s="34"/>
      <c r="L17" s="34"/>
      <c r="M17" s="34"/>
      <c r="N17" s="27" t="s">
        <v>202</v>
      </c>
    </row>
    <row r="18" spans="1:14" ht="25.5" x14ac:dyDescent="0.2">
      <c r="A18" s="30"/>
      <c r="B18" s="14" t="s">
        <v>130</v>
      </c>
      <c r="C18" s="31"/>
      <c r="D18" s="16" t="s">
        <v>131</v>
      </c>
      <c r="E18" s="32"/>
      <c r="F18" s="34"/>
      <c r="G18" s="34"/>
      <c r="H18" s="34"/>
      <c r="I18" s="34"/>
      <c r="J18" s="34"/>
      <c r="K18" s="36"/>
      <c r="L18" s="36"/>
      <c r="M18" s="36"/>
    </row>
    <row r="19" spans="1:14" x14ac:dyDescent="0.2">
      <c r="A19" s="30"/>
      <c r="B19" s="14" t="s">
        <v>132</v>
      </c>
      <c r="C19" s="31"/>
      <c r="D19" s="16" t="s">
        <v>133</v>
      </c>
      <c r="E19" s="32"/>
      <c r="F19" s="34"/>
      <c r="G19" s="34"/>
      <c r="H19" s="34"/>
      <c r="I19" s="34"/>
      <c r="J19" s="34"/>
      <c r="K19" s="36"/>
      <c r="L19" s="36"/>
      <c r="M19" s="36"/>
    </row>
    <row r="20" spans="1:14" ht="39" thickBot="1" x14ac:dyDescent="0.25">
      <c r="A20" s="30"/>
      <c r="B20" s="20" t="s">
        <v>134</v>
      </c>
      <c r="C20" s="31"/>
      <c r="D20" s="20" t="s">
        <v>125</v>
      </c>
      <c r="E20" s="32"/>
      <c r="F20" s="34"/>
      <c r="G20" s="34"/>
      <c r="H20" s="34"/>
      <c r="I20" s="34"/>
      <c r="J20" s="34"/>
      <c r="K20" s="36"/>
      <c r="L20" s="36"/>
      <c r="M20" s="36"/>
    </row>
    <row r="21" spans="1:14" ht="13.5" thickTop="1" x14ac:dyDescent="0.2">
      <c r="A21" s="37"/>
      <c r="B21" s="34"/>
      <c r="C21" s="34"/>
      <c r="D21" s="34"/>
      <c r="E21" s="34"/>
      <c r="F21" s="34"/>
      <c r="G21" s="34"/>
      <c r="H21" s="34"/>
      <c r="I21" s="34"/>
      <c r="J21" s="36"/>
      <c r="K21" s="36"/>
      <c r="L21" s="36"/>
      <c r="M21" s="36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zoomScale="115" zoomScaleNormal="115" workbookViewId="0">
      <selection activeCell="B48" sqref="B48:D48"/>
    </sheetView>
  </sheetViews>
  <sheetFormatPr baseColWidth="10" defaultRowHeight="12.75" x14ac:dyDescent="0.2"/>
  <cols>
    <col min="1" max="1" width="28" style="52" customWidth="1"/>
    <col min="2" max="2" width="16.42578125" style="1" customWidth="1"/>
    <col min="3" max="3" width="17.42578125" style="1" customWidth="1"/>
    <col min="4" max="4" width="16.7109375" style="1" customWidth="1"/>
    <col min="5" max="5" width="11.42578125" style="1"/>
    <col min="6" max="6" width="11" style="1" customWidth="1"/>
    <col min="7" max="7" width="0" style="1" hidden="1" customWidth="1"/>
    <col min="8" max="8" width="13.85546875" style="1" hidden="1" customWidth="1"/>
    <col min="9" max="9" width="0" style="1" hidden="1" customWidth="1"/>
    <col min="10" max="10" width="17.140625" style="1" hidden="1" customWidth="1"/>
    <col min="11" max="22" width="0" style="1" hidden="1" customWidth="1"/>
    <col min="23" max="23" width="11.42578125" style="1"/>
    <col min="24" max="24" width="25.42578125" style="1" customWidth="1"/>
    <col min="25" max="25" width="14.42578125" style="1" customWidth="1"/>
    <col min="26" max="26" width="6.7109375" style="1" customWidth="1"/>
    <col min="27" max="29" width="11.42578125" style="1" hidden="1" customWidth="1"/>
    <col min="30" max="39" width="6.28515625" style="1" customWidth="1"/>
    <col min="40" max="16384" width="11.42578125" style="1"/>
  </cols>
  <sheetData>
    <row r="1" spans="1:4" ht="21" customHeight="1" thickBot="1" x14ac:dyDescent="0.3">
      <c r="A1" s="81" t="s">
        <v>8</v>
      </c>
      <c r="B1" s="82"/>
      <c r="C1" s="82"/>
      <c r="D1" s="83"/>
    </row>
    <row r="2" spans="1:4" ht="13.5" customHeight="1" thickBot="1" x14ac:dyDescent="0.25">
      <c r="A2" s="48" t="s">
        <v>9</v>
      </c>
      <c r="B2" s="84"/>
      <c r="C2" s="85"/>
      <c r="D2" s="86"/>
    </row>
    <row r="3" spans="1:4" ht="13.5" customHeight="1" thickBot="1" x14ac:dyDescent="0.25">
      <c r="A3" s="49" t="s">
        <v>5</v>
      </c>
      <c r="B3" s="84"/>
      <c r="C3" s="85"/>
      <c r="D3" s="86"/>
    </row>
    <row r="4" spans="1:4" ht="13.5" customHeight="1" thickBot="1" x14ac:dyDescent="0.25">
      <c r="A4" s="49" t="s">
        <v>6</v>
      </c>
      <c r="B4" s="84"/>
      <c r="C4" s="85"/>
      <c r="D4" s="86"/>
    </row>
    <row r="5" spans="1:4" ht="13.5" customHeight="1" thickBot="1" x14ac:dyDescent="0.25">
      <c r="A5" s="49" t="s">
        <v>7</v>
      </c>
      <c r="B5" s="84"/>
      <c r="C5" s="85"/>
      <c r="D5" s="86"/>
    </row>
    <row r="6" spans="1:4" ht="13.5" customHeight="1" x14ac:dyDescent="0.2">
      <c r="A6" s="49" t="s">
        <v>10</v>
      </c>
      <c r="B6" s="87"/>
      <c r="C6" s="88"/>
      <c r="D6" s="89"/>
    </row>
    <row r="7" spans="1:4" s="5" customFormat="1" ht="13.5" thickBot="1" x14ac:dyDescent="0.25">
      <c r="A7" s="50"/>
      <c r="B7" s="2"/>
      <c r="C7" s="3"/>
      <c r="D7" s="4"/>
    </row>
    <row r="8" spans="1:4" ht="21" customHeight="1" thickBot="1" x14ac:dyDescent="0.3">
      <c r="A8" s="81" t="s">
        <v>298</v>
      </c>
      <c r="B8" s="82"/>
      <c r="C8" s="82"/>
      <c r="D8" s="83"/>
    </row>
    <row r="9" spans="1:4" ht="13.5" customHeight="1" thickBot="1" x14ac:dyDescent="0.25">
      <c r="A9" s="49" t="s">
        <v>299</v>
      </c>
      <c r="B9" s="84"/>
      <c r="C9" s="85"/>
      <c r="D9" s="86"/>
    </row>
    <row r="10" spans="1:4" ht="13.5" customHeight="1" thickBot="1" x14ac:dyDescent="0.25">
      <c r="A10" s="49" t="s">
        <v>5</v>
      </c>
      <c r="B10" s="84"/>
      <c r="C10" s="85"/>
      <c r="D10" s="86"/>
    </row>
    <row r="11" spans="1:4" ht="13.5" customHeight="1" thickBot="1" x14ac:dyDescent="0.25">
      <c r="A11" s="49" t="s">
        <v>6</v>
      </c>
      <c r="B11" s="84"/>
      <c r="C11" s="85"/>
      <c r="D11" s="86"/>
    </row>
    <row r="12" spans="1:4" ht="13.5" customHeight="1" thickBot="1" x14ac:dyDescent="0.25">
      <c r="A12" s="49" t="s">
        <v>7</v>
      </c>
      <c r="B12" s="84"/>
      <c r="C12" s="85"/>
      <c r="D12" s="86"/>
    </row>
    <row r="13" spans="1:4" ht="13.5" customHeight="1" x14ac:dyDescent="0.2">
      <c r="A13" s="49" t="s">
        <v>10</v>
      </c>
      <c r="B13" s="87"/>
      <c r="C13" s="88"/>
      <c r="D13" s="89"/>
    </row>
    <row r="14" spans="1:4" s="5" customFormat="1" ht="13.5" thickBot="1" x14ac:dyDescent="0.25">
      <c r="A14" s="50"/>
      <c r="B14" s="2"/>
      <c r="C14" s="3"/>
      <c r="D14" s="4"/>
    </row>
    <row r="15" spans="1:4" ht="21" customHeight="1" x14ac:dyDescent="0.25">
      <c r="A15" s="90" t="s">
        <v>0</v>
      </c>
      <c r="B15" s="91"/>
      <c r="C15" s="91"/>
      <c r="D15" s="92"/>
    </row>
    <row r="16" spans="1:4" ht="13.5" customHeight="1" x14ac:dyDescent="0.2">
      <c r="A16" s="51" t="s">
        <v>11</v>
      </c>
      <c r="B16" s="95"/>
      <c r="C16" s="95"/>
      <c r="D16" s="95"/>
    </row>
    <row r="17" spans="1:5" ht="13.5" customHeight="1" x14ac:dyDescent="0.2">
      <c r="A17" s="51" t="s">
        <v>5</v>
      </c>
      <c r="B17" s="95"/>
      <c r="C17" s="95"/>
      <c r="D17" s="95"/>
    </row>
    <row r="18" spans="1:5" ht="13.5" customHeight="1" x14ac:dyDescent="0.2">
      <c r="A18" s="51" t="s">
        <v>6</v>
      </c>
      <c r="B18" s="95"/>
      <c r="C18" s="95"/>
      <c r="D18" s="95"/>
    </row>
    <row r="19" spans="1:5" ht="13.5" customHeight="1" x14ac:dyDescent="0.2">
      <c r="A19" s="51" t="s">
        <v>7</v>
      </c>
      <c r="B19" s="95"/>
      <c r="C19" s="95"/>
      <c r="D19" s="95"/>
    </row>
    <row r="20" spans="1:5" ht="13.5" customHeight="1" x14ac:dyDescent="0.2">
      <c r="A20" s="51" t="s">
        <v>12</v>
      </c>
      <c r="B20" s="95" t="s">
        <v>43</v>
      </c>
      <c r="C20" s="95"/>
      <c r="D20" s="95"/>
    </row>
    <row r="21" spans="1:5" ht="13.5" customHeight="1" x14ac:dyDescent="0.2">
      <c r="A21" s="51" t="s">
        <v>13</v>
      </c>
      <c r="B21" s="69" t="s">
        <v>140</v>
      </c>
      <c r="C21" s="79"/>
      <c r="D21" s="80"/>
    </row>
    <row r="22" spans="1:5" ht="13.5" customHeight="1" x14ac:dyDescent="0.2">
      <c r="A22" s="51" t="s">
        <v>4</v>
      </c>
      <c r="B22" s="95"/>
      <c r="C22" s="95"/>
      <c r="D22" s="95"/>
    </row>
    <row r="23" spans="1:5" ht="13.5" customHeight="1" x14ac:dyDescent="0.2">
      <c r="A23" s="51" t="s">
        <v>14</v>
      </c>
      <c r="B23" s="95"/>
      <c r="C23" s="95"/>
      <c r="D23" s="95"/>
    </row>
    <row r="24" spans="1:5" ht="13.5" customHeight="1" x14ac:dyDescent="0.2">
      <c r="A24" s="51" t="s">
        <v>15</v>
      </c>
      <c r="B24" s="96"/>
      <c r="C24" s="95"/>
      <c r="D24" s="95"/>
      <c r="E24" s="7"/>
    </row>
    <row r="25" spans="1:5" ht="13.5" customHeight="1" x14ac:dyDescent="0.2">
      <c r="A25" s="51" t="s">
        <v>16</v>
      </c>
      <c r="B25" s="95"/>
      <c r="C25" s="95"/>
      <c r="D25" s="95"/>
    </row>
    <row r="26" spans="1:5" ht="13.5" customHeight="1" x14ac:dyDescent="0.2">
      <c r="A26" s="51" t="s">
        <v>17</v>
      </c>
      <c r="B26" s="69" t="s">
        <v>39</v>
      </c>
      <c r="C26" s="79"/>
      <c r="D26" s="80"/>
    </row>
    <row r="27" spans="1:5" ht="13.5" customHeight="1" x14ac:dyDescent="0.2">
      <c r="A27" s="51" t="s">
        <v>18</v>
      </c>
      <c r="B27" s="69" t="s">
        <v>40</v>
      </c>
      <c r="C27" s="79"/>
      <c r="D27" s="80"/>
    </row>
    <row r="28" spans="1:5" ht="13.5" customHeight="1" x14ac:dyDescent="0.2">
      <c r="A28" s="51" t="s">
        <v>19</v>
      </c>
      <c r="B28" s="69" t="s">
        <v>19</v>
      </c>
      <c r="C28" s="79"/>
      <c r="D28" s="80"/>
    </row>
    <row r="29" spans="1:5" ht="13.5" customHeight="1" x14ac:dyDescent="0.2">
      <c r="A29" s="51" t="s">
        <v>20</v>
      </c>
      <c r="B29" s="69" t="s">
        <v>31</v>
      </c>
      <c r="C29" s="79"/>
      <c r="D29" s="80"/>
      <c r="E29" s="7"/>
    </row>
    <row r="30" spans="1:5" ht="13.5" customHeight="1" x14ac:dyDescent="0.2">
      <c r="A30" s="51" t="s">
        <v>138</v>
      </c>
      <c r="B30" s="69" t="s">
        <v>139</v>
      </c>
      <c r="C30" s="79"/>
      <c r="D30" s="80"/>
      <c r="E30" s="7"/>
    </row>
    <row r="31" spans="1:5" ht="13.5" customHeight="1" x14ac:dyDescent="0.2">
      <c r="A31" s="51" t="s">
        <v>21</v>
      </c>
      <c r="B31" s="69" t="s">
        <v>32</v>
      </c>
      <c r="C31" s="79"/>
      <c r="D31" s="80"/>
    </row>
    <row r="32" spans="1:5" ht="13.5" customHeight="1" x14ac:dyDescent="0.2">
      <c r="A32" s="51" t="s">
        <v>22</v>
      </c>
      <c r="B32" s="69"/>
      <c r="C32" s="79"/>
      <c r="D32" s="80"/>
    </row>
    <row r="33" spans="1:5" ht="13.5" customHeight="1" x14ac:dyDescent="0.2">
      <c r="A33" s="51" t="s">
        <v>30</v>
      </c>
      <c r="B33" s="69" t="s">
        <v>30</v>
      </c>
      <c r="C33" s="79"/>
      <c r="D33" s="80"/>
      <c r="E33" s="7"/>
    </row>
    <row r="34" spans="1:5" ht="13.5" customHeight="1" x14ac:dyDescent="0.2">
      <c r="A34" s="51" t="s">
        <v>135</v>
      </c>
      <c r="B34" s="69" t="s">
        <v>75</v>
      </c>
      <c r="C34" s="79"/>
      <c r="D34" s="80"/>
      <c r="E34" s="7"/>
    </row>
    <row r="35" spans="1:5" s="5" customFormat="1" ht="13.5" thickBot="1" x14ac:dyDescent="0.25">
      <c r="A35" s="50"/>
      <c r="B35" s="2"/>
      <c r="C35" s="3"/>
      <c r="D35" s="4"/>
    </row>
    <row r="36" spans="1:5" ht="18" customHeight="1" x14ac:dyDescent="0.25">
      <c r="A36" s="90" t="s">
        <v>219</v>
      </c>
      <c r="B36" s="91"/>
      <c r="C36" s="91"/>
      <c r="D36" s="92"/>
    </row>
    <row r="37" spans="1:5" ht="13.5" customHeight="1" x14ac:dyDescent="0.2">
      <c r="A37" s="51" t="s">
        <v>224</v>
      </c>
      <c r="B37" s="69" t="s">
        <v>187</v>
      </c>
      <c r="C37" s="77"/>
      <c r="D37" s="78"/>
    </row>
    <row r="38" spans="1:5" ht="25.5" customHeight="1" x14ac:dyDescent="0.2">
      <c r="A38" s="51" t="s">
        <v>302</v>
      </c>
      <c r="B38" s="69" t="s">
        <v>304</v>
      </c>
      <c r="C38" s="70"/>
      <c r="D38" s="68"/>
    </row>
    <row r="39" spans="1:5" ht="18" customHeight="1" x14ac:dyDescent="0.2">
      <c r="A39" s="51" t="s">
        <v>310</v>
      </c>
      <c r="B39" s="74" t="s">
        <v>304</v>
      </c>
      <c r="C39" s="93"/>
      <c r="D39" s="94"/>
    </row>
    <row r="40" spans="1:5" ht="13.5" customHeight="1" x14ac:dyDescent="0.2">
      <c r="A40" s="51" t="s">
        <v>222</v>
      </c>
      <c r="B40" s="74" t="s">
        <v>220</v>
      </c>
      <c r="C40" s="75"/>
      <c r="D40" s="76"/>
    </row>
    <row r="41" spans="1:5" ht="13.5" customHeight="1" x14ac:dyDescent="0.2">
      <c r="A41" s="51" t="s">
        <v>240</v>
      </c>
      <c r="B41" s="74" t="s">
        <v>206</v>
      </c>
      <c r="C41" s="75"/>
      <c r="D41" s="76"/>
    </row>
    <row r="42" spans="1:5" ht="25.5" customHeight="1" x14ac:dyDescent="0.2">
      <c r="A42" s="51" t="s">
        <v>223</v>
      </c>
      <c r="B42" s="74"/>
      <c r="C42" s="75"/>
      <c r="D42" s="76"/>
    </row>
    <row r="43" spans="1:5" ht="13.5" customHeight="1" x14ac:dyDescent="0.2">
      <c r="A43" s="51" t="s">
        <v>241</v>
      </c>
      <c r="B43" s="74"/>
      <c r="C43" s="75"/>
      <c r="D43" s="76"/>
    </row>
    <row r="44" spans="1:5" ht="13.5" customHeight="1" x14ac:dyDescent="0.2">
      <c r="A44" s="51" t="s">
        <v>226</v>
      </c>
      <c r="B44" s="74" t="s">
        <v>141</v>
      </c>
      <c r="C44" s="75"/>
      <c r="D44" s="76"/>
    </row>
    <row r="45" spans="1:5" ht="13.5" customHeight="1" x14ac:dyDescent="0.2">
      <c r="A45" s="51" t="s">
        <v>229</v>
      </c>
      <c r="B45" s="74" t="s">
        <v>147</v>
      </c>
      <c r="C45" s="75"/>
      <c r="D45" s="76"/>
    </row>
    <row r="46" spans="1:5" ht="13.5" customHeight="1" x14ac:dyDescent="0.2">
      <c r="A46" s="51" t="s">
        <v>230</v>
      </c>
      <c r="B46" s="74" t="s">
        <v>144</v>
      </c>
      <c r="C46" s="75"/>
      <c r="D46" s="76"/>
    </row>
    <row r="47" spans="1:5" ht="13.5" customHeight="1" x14ac:dyDescent="0.2">
      <c r="A47" s="51" t="s">
        <v>227</v>
      </c>
      <c r="B47" s="74" t="s">
        <v>172</v>
      </c>
      <c r="C47" s="75"/>
      <c r="D47" s="76"/>
    </row>
    <row r="48" spans="1:5" ht="13.5" customHeight="1" x14ac:dyDescent="0.2">
      <c r="A48" s="51" t="s">
        <v>175</v>
      </c>
      <c r="B48" s="74" t="s">
        <v>250</v>
      </c>
      <c r="C48" s="75"/>
      <c r="D48" s="76"/>
    </row>
    <row r="49" spans="1:24" ht="24.75" customHeight="1" x14ac:dyDescent="0.2">
      <c r="A49" s="51" t="s">
        <v>228</v>
      </c>
      <c r="B49" s="74" t="s">
        <v>174</v>
      </c>
      <c r="C49" s="75"/>
      <c r="D49" s="76"/>
      <c r="E49" s="7"/>
    </row>
    <row r="50" spans="1:24" ht="26.25" customHeight="1" x14ac:dyDescent="0.2">
      <c r="A50" s="51" t="s">
        <v>231</v>
      </c>
      <c r="B50" s="74" t="s">
        <v>153</v>
      </c>
      <c r="C50" s="75"/>
      <c r="D50" s="76"/>
      <c r="E50" s="7"/>
    </row>
    <row r="51" spans="1:24" ht="13.5" customHeight="1" x14ac:dyDescent="0.2">
      <c r="A51" s="51" t="s">
        <v>232</v>
      </c>
      <c r="B51" s="74" t="s">
        <v>185</v>
      </c>
      <c r="C51" s="75"/>
      <c r="D51" s="76"/>
      <c r="E51" s="7"/>
    </row>
    <row r="52" spans="1:24" ht="13.5" customHeight="1" x14ac:dyDescent="0.2">
      <c r="A52" s="51" t="s">
        <v>233</v>
      </c>
      <c r="B52" s="74" t="s">
        <v>154</v>
      </c>
      <c r="C52" s="75"/>
      <c r="D52" s="76"/>
      <c r="E52" s="7"/>
    </row>
    <row r="53" spans="1:24" ht="13.5" customHeight="1" x14ac:dyDescent="0.2">
      <c r="A53" s="51" t="s">
        <v>297</v>
      </c>
      <c r="B53" s="74" t="s">
        <v>252</v>
      </c>
      <c r="C53" s="75"/>
      <c r="D53" s="76"/>
      <c r="E53" s="7"/>
    </row>
    <row r="54" spans="1:24" ht="13.5" customHeight="1" x14ac:dyDescent="0.2">
      <c r="A54" s="51" t="s">
        <v>234</v>
      </c>
      <c r="B54" s="74" t="s">
        <v>163</v>
      </c>
      <c r="C54" s="75"/>
      <c r="D54" s="76"/>
      <c r="E54" s="7"/>
    </row>
    <row r="55" spans="1:24" ht="13.5" customHeight="1" x14ac:dyDescent="0.2">
      <c r="A55" s="51" t="s">
        <v>242</v>
      </c>
      <c r="B55" s="74" t="s">
        <v>164</v>
      </c>
      <c r="C55" s="75"/>
      <c r="D55" s="76"/>
      <c r="E55" s="7"/>
    </row>
    <row r="56" spans="1:24" ht="13.5" customHeight="1" x14ac:dyDescent="0.2">
      <c r="A56" s="51" t="s">
        <v>236</v>
      </c>
      <c r="B56" s="74" t="s">
        <v>181</v>
      </c>
      <c r="C56" s="75"/>
      <c r="D56" s="76"/>
      <c r="E56" s="7"/>
    </row>
    <row r="57" spans="1:24" ht="13.5" customHeight="1" x14ac:dyDescent="0.2">
      <c r="A57" s="51" t="s">
        <v>239</v>
      </c>
      <c r="B57" s="74" t="s">
        <v>220</v>
      </c>
      <c r="C57" s="75"/>
      <c r="D57" s="76"/>
      <c r="E57" s="7"/>
    </row>
    <row r="58" spans="1:24" ht="27.75" customHeight="1" x14ac:dyDescent="0.2">
      <c r="A58" s="51" t="s">
        <v>315</v>
      </c>
      <c r="B58" s="74" t="s">
        <v>312</v>
      </c>
      <c r="C58" s="70"/>
      <c r="D58" s="68"/>
      <c r="E58" s="7"/>
    </row>
    <row r="59" spans="1:24" ht="27.75" customHeight="1" x14ac:dyDescent="0.2">
      <c r="A59" s="51" t="s">
        <v>237</v>
      </c>
      <c r="B59" s="74"/>
      <c r="C59" s="75"/>
      <c r="D59" s="76"/>
      <c r="E59" s="7"/>
    </row>
    <row r="60" spans="1:24" ht="13.5" customHeight="1" x14ac:dyDescent="0.2">
      <c r="A60" s="51" t="s">
        <v>235</v>
      </c>
      <c r="B60" s="74" t="s">
        <v>177</v>
      </c>
      <c r="C60" s="75"/>
      <c r="D60" s="76"/>
      <c r="E60" s="7"/>
    </row>
    <row r="61" spans="1:24" ht="15" customHeight="1" x14ac:dyDescent="0.2">
      <c r="A61" s="51" t="s">
        <v>238</v>
      </c>
      <c r="B61" s="74" t="s">
        <v>208</v>
      </c>
      <c r="C61" s="75"/>
      <c r="D61" s="76"/>
      <c r="E61" s="7"/>
    </row>
    <row r="62" spans="1:24" ht="28.5" customHeight="1" x14ac:dyDescent="0.2">
      <c r="A62" s="51" t="s">
        <v>311</v>
      </c>
      <c r="B62" s="74" t="s">
        <v>312</v>
      </c>
      <c r="C62" s="70"/>
      <c r="D62" s="68"/>
      <c r="E62" s="7"/>
      <c r="X62" s="7"/>
    </row>
    <row r="63" spans="1:24" ht="25.5" customHeight="1" x14ac:dyDescent="0.2">
      <c r="A63" s="51" t="s">
        <v>254</v>
      </c>
      <c r="B63" s="74"/>
      <c r="C63" s="75"/>
      <c r="D63" s="76"/>
      <c r="E63" s="7"/>
    </row>
    <row r="64" spans="1:24" ht="13.5" customHeight="1" thickBot="1" x14ac:dyDescent="0.25">
      <c r="A64" s="50"/>
      <c r="B64" s="2"/>
      <c r="C64" s="3"/>
      <c r="D64" s="4"/>
    </row>
    <row r="65" spans="1:4" s="5" customFormat="1" ht="17.25" customHeight="1" x14ac:dyDescent="0.25">
      <c r="A65" s="90" t="s">
        <v>136</v>
      </c>
      <c r="B65" s="91"/>
      <c r="C65" s="91"/>
      <c r="D65" s="92"/>
    </row>
    <row r="66" spans="1:4" ht="18.75" customHeight="1" x14ac:dyDescent="0.2">
      <c r="A66" s="51" t="s">
        <v>137</v>
      </c>
      <c r="B66" s="67"/>
      <c r="C66" s="68"/>
      <c r="D66" s="62"/>
    </row>
    <row r="67" spans="1:4" ht="13.5" customHeight="1" thickBot="1" x14ac:dyDescent="0.25">
      <c r="A67" s="50"/>
      <c r="B67" s="2"/>
      <c r="C67" s="3"/>
      <c r="D67" s="4"/>
    </row>
    <row r="68" spans="1:4" ht="16.5" thickBot="1" x14ac:dyDescent="0.3">
      <c r="A68" s="81" t="s">
        <v>279</v>
      </c>
      <c r="B68" s="97"/>
      <c r="C68" s="97"/>
      <c r="D68" s="98"/>
    </row>
    <row r="79" spans="1:4" ht="12" customHeight="1" thickBot="1" x14ac:dyDescent="0.25"/>
    <row r="80" spans="1:4" ht="33.75" customHeight="1" thickBot="1" x14ac:dyDescent="0.3">
      <c r="A80" s="99" t="s">
        <v>317</v>
      </c>
      <c r="B80" s="100"/>
      <c r="C80" s="100"/>
      <c r="D80" s="101"/>
    </row>
    <row r="81" spans="1:4" x14ac:dyDescent="0.2">
      <c r="A81" s="55" t="s">
        <v>292</v>
      </c>
      <c r="B81" s="55" t="s">
        <v>293</v>
      </c>
      <c r="C81" s="55" t="s">
        <v>294</v>
      </c>
      <c r="D81" s="55" t="s">
        <v>260</v>
      </c>
    </row>
    <row r="82" spans="1:4" x14ac:dyDescent="0.2">
      <c r="A82" s="59" t="str">
        <f>IF(B37="T1",35,IF(B37="T2",60,IF(B37="T3",75,IF(B37="T4",90,IF(B37="T5",105,IF(B37="T6",120,IF(B37="T7",135,"Débit supérieur")))))))</f>
        <v>Débit supérieur</v>
      </c>
      <c r="B82" s="59" t="str">
        <f>IF(B37="T1",20,IF(B37="T2",30,IF(B37="T3",45,IF(B37="T4",45,IF(B37="T5",45,IF(B37="T6",45,IF(B37="T7",45,"Débit supérieur")))))))</f>
        <v>Débit supérieur</v>
      </c>
      <c r="C82" s="60" t="str">
        <f>IF(B37="T1",15,IF(B37="T2",15,IF(B37="T3",30,IF(B37="T4",30,IF(B37="T5",30,IF(B37="T6",30,IF(B37="T7",30,"Débit supérieur")))))))</f>
        <v>Débit supérieur</v>
      </c>
      <c r="D82" s="60" t="str">
        <f>IF(B37="T1",15,IF(B37="T2",15,IF(B37="T3",15,IF(B37="T4",30,IF(B37="T5",30,IF(B37="T6",30,IF(B37="T7",30,"Débit supérieur")))))))</f>
        <v>Débit supérieur</v>
      </c>
    </row>
    <row r="84" spans="1:4" x14ac:dyDescent="0.2">
      <c r="A84" s="54" t="s">
        <v>255</v>
      </c>
      <c r="B84" s="55" t="s">
        <v>256</v>
      </c>
      <c r="C84" s="61" t="s">
        <v>257</v>
      </c>
      <c r="D84" s="61" t="s">
        <v>300</v>
      </c>
    </row>
    <row r="85" spans="1:4" x14ac:dyDescent="0.2">
      <c r="A85" s="53" t="s">
        <v>258</v>
      </c>
      <c r="B85" s="56" t="s">
        <v>278</v>
      </c>
      <c r="C85" s="65"/>
      <c r="D85" s="66"/>
    </row>
    <row r="86" spans="1:4" x14ac:dyDescent="0.2">
      <c r="A86" s="53" t="s">
        <v>259</v>
      </c>
      <c r="B86" s="56" t="s">
        <v>278</v>
      </c>
      <c r="C86" s="65"/>
      <c r="D86" s="66"/>
    </row>
    <row r="87" spans="1:4" x14ac:dyDescent="0.2">
      <c r="A87" s="53" t="s">
        <v>260</v>
      </c>
      <c r="B87" s="56" t="s">
        <v>278</v>
      </c>
      <c r="C87" s="65"/>
      <c r="D87" s="66"/>
    </row>
    <row r="88" spans="1:4" x14ac:dyDescent="0.2">
      <c r="A88" s="53" t="s">
        <v>261</v>
      </c>
      <c r="B88" s="56" t="s">
        <v>278</v>
      </c>
      <c r="C88" s="65"/>
      <c r="D88" s="66"/>
    </row>
    <row r="89" spans="1:4" x14ac:dyDescent="0.2">
      <c r="A89" s="53" t="s">
        <v>262</v>
      </c>
      <c r="B89" s="56" t="s">
        <v>278</v>
      </c>
      <c r="C89" s="65"/>
      <c r="D89" s="66"/>
    </row>
    <row r="90" spans="1:4" x14ac:dyDescent="0.2">
      <c r="A90" s="53" t="s">
        <v>285</v>
      </c>
      <c r="B90" s="56" t="s">
        <v>278</v>
      </c>
      <c r="C90" s="65"/>
      <c r="D90" s="66"/>
    </row>
    <row r="91" spans="1:4" x14ac:dyDescent="0.2">
      <c r="A91" s="53" t="s">
        <v>286</v>
      </c>
      <c r="B91" s="56" t="s">
        <v>278</v>
      </c>
      <c r="C91" s="65"/>
      <c r="D91" s="66"/>
    </row>
    <row r="92" spans="1:4" x14ac:dyDescent="0.2">
      <c r="A92" s="53" t="s">
        <v>287</v>
      </c>
      <c r="B92" s="56" t="s">
        <v>278</v>
      </c>
      <c r="C92" s="65"/>
      <c r="D92" s="66"/>
    </row>
    <row r="93" spans="1:4" x14ac:dyDescent="0.2">
      <c r="A93" s="53" t="s">
        <v>288</v>
      </c>
      <c r="B93" s="56" t="s">
        <v>278</v>
      </c>
      <c r="C93" s="65"/>
      <c r="D93" s="66"/>
    </row>
    <row r="94" spans="1:4" x14ac:dyDescent="0.2">
      <c r="A94" s="53" t="s">
        <v>264</v>
      </c>
      <c r="B94" s="56" t="s">
        <v>278</v>
      </c>
      <c r="C94" s="65"/>
      <c r="D94" s="66"/>
    </row>
    <row r="95" spans="1:4" x14ac:dyDescent="0.2">
      <c r="A95" s="53" t="s">
        <v>265</v>
      </c>
      <c r="B95" s="56" t="s">
        <v>277</v>
      </c>
      <c r="C95" s="65"/>
      <c r="D95" s="63"/>
    </row>
    <row r="96" spans="1:4" x14ac:dyDescent="0.2">
      <c r="A96" s="53" t="s">
        <v>289</v>
      </c>
      <c r="B96" s="56" t="s">
        <v>277</v>
      </c>
      <c r="C96" s="65"/>
      <c r="D96" s="63"/>
    </row>
    <row r="97" spans="1:4" x14ac:dyDescent="0.2">
      <c r="A97" s="53" t="s">
        <v>290</v>
      </c>
      <c r="B97" s="56" t="s">
        <v>277</v>
      </c>
      <c r="C97" s="65"/>
      <c r="D97" s="63"/>
    </row>
    <row r="98" spans="1:4" x14ac:dyDescent="0.2">
      <c r="A98" s="53" t="s">
        <v>291</v>
      </c>
      <c r="B98" s="56" t="s">
        <v>277</v>
      </c>
      <c r="C98" s="65"/>
      <c r="D98" s="63"/>
    </row>
    <row r="99" spans="1:4" x14ac:dyDescent="0.2">
      <c r="A99" s="53" t="s">
        <v>291</v>
      </c>
      <c r="B99" s="56" t="s">
        <v>277</v>
      </c>
      <c r="C99" s="65"/>
      <c r="D99" s="63"/>
    </row>
    <row r="100" spans="1:4" x14ac:dyDescent="0.2">
      <c r="A100" s="53" t="s">
        <v>266</v>
      </c>
      <c r="B100" s="56" t="s">
        <v>277</v>
      </c>
      <c r="C100" s="65"/>
      <c r="D100" s="63"/>
    </row>
    <row r="101" spans="1:4" x14ac:dyDescent="0.2">
      <c r="A101" s="53" t="s">
        <v>267</v>
      </c>
      <c r="B101" s="56" t="s">
        <v>277</v>
      </c>
      <c r="C101" s="65"/>
      <c r="D101" s="63"/>
    </row>
    <row r="102" spans="1:4" x14ac:dyDescent="0.2">
      <c r="A102" s="53" t="s">
        <v>268</v>
      </c>
      <c r="B102" s="56" t="s">
        <v>277</v>
      </c>
      <c r="C102" s="65"/>
      <c r="D102" s="63"/>
    </row>
    <row r="103" spans="1:4" x14ac:dyDescent="0.2">
      <c r="A103" s="53" t="s">
        <v>269</v>
      </c>
      <c r="B103" s="56" t="s">
        <v>277</v>
      </c>
      <c r="C103" s="65"/>
      <c r="D103" s="63"/>
    </row>
    <row r="104" spans="1:4" x14ac:dyDescent="0.2">
      <c r="A104" s="53" t="s">
        <v>270</v>
      </c>
      <c r="B104" s="56" t="s">
        <v>277</v>
      </c>
      <c r="C104" s="65"/>
      <c r="D104" s="63"/>
    </row>
    <row r="105" spans="1:4" x14ac:dyDescent="0.2">
      <c r="A105" s="53" t="s">
        <v>271</v>
      </c>
      <c r="B105" s="56" t="s">
        <v>277</v>
      </c>
      <c r="C105" s="65"/>
      <c r="D105" s="63"/>
    </row>
    <row r="106" spans="1:4" x14ac:dyDescent="0.2">
      <c r="A106" s="53" t="s">
        <v>272</v>
      </c>
      <c r="B106" s="56" t="s">
        <v>277</v>
      </c>
      <c r="C106" s="65"/>
      <c r="D106" s="63"/>
    </row>
    <row r="107" spans="1:4" x14ac:dyDescent="0.2">
      <c r="A107" s="53" t="s">
        <v>273</v>
      </c>
      <c r="B107" s="56" t="s">
        <v>277</v>
      </c>
      <c r="C107" s="65"/>
      <c r="D107" s="63"/>
    </row>
    <row r="108" spans="1:4" hidden="1" x14ac:dyDescent="0.2">
      <c r="A108" s="53" t="s">
        <v>274</v>
      </c>
      <c r="B108" s="56" t="s">
        <v>277</v>
      </c>
      <c r="C108" s="65"/>
      <c r="D108" s="63"/>
    </row>
    <row r="109" spans="1:4" hidden="1" x14ac:dyDescent="0.2">
      <c r="A109" s="57"/>
      <c r="B109" s="56"/>
      <c r="C109" s="56"/>
      <c r="D109" s="58" t="s">
        <v>263</v>
      </c>
    </row>
    <row r="110" spans="1:4" hidden="1" x14ac:dyDescent="0.2">
      <c r="A110" s="57"/>
      <c r="B110" s="56"/>
      <c r="C110" s="56"/>
      <c r="D110" s="58" t="s">
        <v>263</v>
      </c>
    </row>
    <row r="111" spans="1:4" hidden="1" x14ac:dyDescent="0.2">
      <c r="A111" s="57"/>
      <c r="B111" s="56"/>
      <c r="C111" s="56"/>
      <c r="D111" s="58" t="s">
        <v>263</v>
      </c>
    </row>
    <row r="112" spans="1:4" hidden="1" x14ac:dyDescent="0.2">
      <c r="A112" s="57"/>
      <c r="B112" s="56"/>
      <c r="C112" s="56"/>
      <c r="D112" s="58" t="s">
        <v>263</v>
      </c>
    </row>
    <row r="113" spans="1:4" hidden="1" x14ac:dyDescent="0.2">
      <c r="A113" s="57"/>
      <c r="B113" s="56"/>
      <c r="C113" s="56"/>
      <c r="D113" s="58" t="s">
        <v>263</v>
      </c>
    </row>
    <row r="114" spans="1:4" hidden="1" x14ac:dyDescent="0.2">
      <c r="A114" s="57"/>
      <c r="B114" s="56"/>
      <c r="C114" s="56"/>
      <c r="D114" s="58" t="s">
        <v>263</v>
      </c>
    </row>
    <row r="115" spans="1:4" hidden="1" x14ac:dyDescent="0.2">
      <c r="A115" s="57"/>
      <c r="B115" s="56"/>
      <c r="C115" s="56"/>
      <c r="D115" s="58" t="s">
        <v>263</v>
      </c>
    </row>
    <row r="116" spans="1:4" hidden="1" x14ac:dyDescent="0.2">
      <c r="A116" s="57"/>
      <c r="B116" s="56"/>
      <c r="C116" s="56"/>
      <c r="D116" s="58" t="s">
        <v>263</v>
      </c>
    </row>
    <row r="117" spans="1:4" hidden="1" x14ac:dyDescent="0.2">
      <c r="A117" s="57"/>
      <c r="B117" s="56"/>
      <c r="C117" s="56"/>
      <c r="D117" s="58" t="s">
        <v>263</v>
      </c>
    </row>
    <row r="118" spans="1:4" hidden="1" x14ac:dyDescent="0.2">
      <c r="A118" s="57"/>
      <c r="B118" s="56"/>
      <c r="C118" s="56"/>
      <c r="D118" s="58" t="s">
        <v>263</v>
      </c>
    </row>
    <row r="119" spans="1:4" hidden="1" x14ac:dyDescent="0.2">
      <c r="A119" s="57"/>
      <c r="B119" s="56"/>
      <c r="C119" s="56"/>
      <c r="D119" s="58" t="s">
        <v>263</v>
      </c>
    </row>
    <row r="120" spans="1:4" hidden="1" x14ac:dyDescent="0.2">
      <c r="A120" s="57"/>
      <c r="B120" s="56"/>
      <c r="C120" s="56"/>
      <c r="D120" s="58" t="s">
        <v>263</v>
      </c>
    </row>
    <row r="121" spans="1:4" hidden="1" x14ac:dyDescent="0.2">
      <c r="A121" s="57"/>
      <c r="B121" s="56"/>
      <c r="C121" s="56"/>
      <c r="D121" s="58" t="s">
        <v>263</v>
      </c>
    </row>
    <row r="122" spans="1:4" hidden="1" x14ac:dyDescent="0.2">
      <c r="A122" s="57"/>
      <c r="B122" s="56"/>
      <c r="C122" s="56"/>
      <c r="D122" s="58" t="s">
        <v>263</v>
      </c>
    </row>
    <row r="123" spans="1:4" hidden="1" x14ac:dyDescent="0.2">
      <c r="A123" s="57"/>
      <c r="B123" s="56"/>
      <c r="C123" s="56"/>
      <c r="D123" s="58" t="s">
        <v>263</v>
      </c>
    </row>
    <row r="124" spans="1:4" x14ac:dyDescent="0.2">
      <c r="A124" s="57"/>
      <c r="B124" s="56"/>
      <c r="C124" s="56"/>
      <c r="D124" s="58"/>
    </row>
    <row r="125" spans="1:4" ht="13.5" thickBot="1" x14ac:dyDescent="0.25"/>
    <row r="126" spans="1:4" ht="16.5" thickBot="1" x14ac:dyDescent="0.3">
      <c r="A126" s="81" t="s">
        <v>3</v>
      </c>
      <c r="B126" s="97"/>
      <c r="C126" s="97"/>
      <c r="D126" s="98"/>
    </row>
    <row r="127" spans="1:4" x14ac:dyDescent="0.2">
      <c r="A127" s="51" t="s">
        <v>318</v>
      </c>
      <c r="B127" s="71" t="str">
        <f>B39</f>
        <v>TypeVentil</v>
      </c>
      <c r="C127" s="72"/>
      <c r="D127" s="73"/>
    </row>
    <row r="128" spans="1:4" x14ac:dyDescent="0.2">
      <c r="A128" s="51" t="s">
        <v>296</v>
      </c>
      <c r="B128" s="71">
        <f>B43</f>
        <v>0</v>
      </c>
      <c r="C128" s="72"/>
      <c r="D128" s="73"/>
    </row>
    <row r="129" spans="1:4" x14ac:dyDescent="0.2">
      <c r="A129" s="51" t="s">
        <v>280</v>
      </c>
      <c r="B129" s="105">
        <f>SUMIF(B85:B124,"Soufflage",C85:C124)</f>
        <v>0</v>
      </c>
      <c r="C129" s="106" t="s">
        <v>263</v>
      </c>
      <c r="D129" s="107"/>
    </row>
    <row r="130" spans="1:4" x14ac:dyDescent="0.2">
      <c r="A130" s="51" t="s">
        <v>281</v>
      </c>
      <c r="B130" s="105">
        <f>SUMIF(B85:B124,"Reprise",C85:C124)</f>
        <v>0</v>
      </c>
      <c r="C130" s="106" t="s">
        <v>263</v>
      </c>
      <c r="D130" s="107"/>
    </row>
    <row r="131" spans="1:4" x14ac:dyDescent="0.2">
      <c r="A131" s="51" t="s">
        <v>282</v>
      </c>
      <c r="B131" s="105">
        <f>C85</f>
        <v>0</v>
      </c>
      <c r="C131" s="106" t="s">
        <v>263</v>
      </c>
      <c r="D131" s="107"/>
    </row>
    <row r="132" spans="1:4" x14ac:dyDescent="0.2">
      <c r="A132" s="51" t="s">
        <v>283</v>
      </c>
      <c r="B132" s="105">
        <f>MAX(C86,C88,C90,C92)</f>
        <v>0</v>
      </c>
      <c r="C132" s="106" t="s">
        <v>263</v>
      </c>
      <c r="D132" s="107"/>
    </row>
    <row r="133" spans="1:4" x14ac:dyDescent="0.2">
      <c r="A133" s="51" t="s">
        <v>284</v>
      </c>
      <c r="B133" s="105">
        <f>MAX(C87,C89,C91,C93)</f>
        <v>0</v>
      </c>
      <c r="C133" s="106" t="s">
        <v>263</v>
      </c>
      <c r="D133" s="107"/>
    </row>
    <row r="134" spans="1:4" x14ac:dyDescent="0.2">
      <c r="A134" s="51" t="s">
        <v>316</v>
      </c>
      <c r="B134" s="108">
        <f>MIN(D85:D94)</f>
        <v>0</v>
      </c>
      <c r="C134" s="109" t="s">
        <v>263</v>
      </c>
      <c r="D134" s="110"/>
    </row>
    <row r="135" spans="1:4" ht="25.5" x14ac:dyDescent="0.2">
      <c r="A135" s="51" t="s">
        <v>295</v>
      </c>
      <c r="B135" s="102">
        <f>B63</f>
        <v>0</v>
      </c>
      <c r="C135" s="103"/>
      <c r="D135" s="104"/>
    </row>
  </sheetData>
  <sheetProtection algorithmName="SHA-512" hashValue="JPBPMIp9iIHuIg8wJm36Lm8IibOdeRdnduMZCAhF/9N2Kf7bD4RgNhSeijNncY+MGx6uZMTCc2440f132XS+Xw==" saltValue="q2bm3DLHdFbfqqZaEGYpBw==" spinCount="100000" sheet="1" selectLockedCells="1" pivotTables="0"/>
  <dataConsolidate function="count">
    <dataRefs count="2">
      <dataRef ref="AB77:AD77" sheet="Feuille test" r:id="rId1"/>
      <dataRef ref="Y105" sheet="Feuille test" r:id="rId2"/>
    </dataRefs>
  </dataConsolidate>
  <mergeCells count="74">
    <mergeCell ref="B45:D45"/>
    <mergeCell ref="B58:D58"/>
    <mergeCell ref="B128:D128"/>
    <mergeCell ref="A80:D80"/>
    <mergeCell ref="B135:D135"/>
    <mergeCell ref="B131:D131"/>
    <mergeCell ref="B132:D132"/>
    <mergeCell ref="B133:D133"/>
    <mergeCell ref="B129:D129"/>
    <mergeCell ref="B130:D130"/>
    <mergeCell ref="B134:D134"/>
    <mergeCell ref="B47:D47"/>
    <mergeCell ref="B49:D49"/>
    <mergeCell ref="A65:D65"/>
    <mergeCell ref="B46:D46"/>
    <mergeCell ref="B50:D50"/>
    <mergeCell ref="B51:D51"/>
    <mergeCell ref="B52:D52"/>
    <mergeCell ref="B54:D54"/>
    <mergeCell ref="B55:D55"/>
    <mergeCell ref="B63:D63"/>
    <mergeCell ref="B6:D6"/>
    <mergeCell ref="B39:D39"/>
    <mergeCell ref="B43:D43"/>
    <mergeCell ref="B48:D48"/>
    <mergeCell ref="B26:D26"/>
    <mergeCell ref="A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1:D1"/>
    <mergeCell ref="B2:D2"/>
    <mergeCell ref="B3:D3"/>
    <mergeCell ref="B4:D4"/>
    <mergeCell ref="B5:D5"/>
    <mergeCell ref="B37:D37"/>
    <mergeCell ref="B32:D32"/>
    <mergeCell ref="B33:D33"/>
    <mergeCell ref="B34:D34"/>
    <mergeCell ref="A8:D8"/>
    <mergeCell ref="B9:D9"/>
    <mergeCell ref="B10:D10"/>
    <mergeCell ref="B11:D11"/>
    <mergeCell ref="B12:D12"/>
    <mergeCell ref="B13:D13"/>
    <mergeCell ref="A36:D36"/>
    <mergeCell ref="B27:D27"/>
    <mergeCell ref="B28:D28"/>
    <mergeCell ref="B29:D29"/>
    <mergeCell ref="B30:D30"/>
    <mergeCell ref="B31:D31"/>
    <mergeCell ref="B66:C66"/>
    <mergeCell ref="B38:D38"/>
    <mergeCell ref="B127:D127"/>
    <mergeCell ref="B62:D62"/>
    <mergeCell ref="B60:D60"/>
    <mergeCell ref="B61:D61"/>
    <mergeCell ref="B56:D56"/>
    <mergeCell ref="B57:D57"/>
    <mergeCell ref="B59:D59"/>
    <mergeCell ref="B40:D40"/>
    <mergeCell ref="B42:D42"/>
    <mergeCell ref="B44:D44"/>
    <mergeCell ref="A68:D68"/>
    <mergeCell ref="A126:D126"/>
    <mergeCell ref="B41:D41"/>
    <mergeCell ref="B53:D53"/>
  </mergeCells>
  <conditionalFormatting sqref="B129:D129">
    <cfRule type="cellIs" dxfId="9" priority="12" operator="lessThan">
      <formula>$A$82</formula>
    </cfRule>
  </conditionalFormatting>
  <conditionalFormatting sqref="B130:D130">
    <cfRule type="cellIs" dxfId="8" priority="11" operator="lessThan">
      <formula>$A$82</formula>
    </cfRule>
  </conditionalFormatting>
  <conditionalFormatting sqref="B131:D131">
    <cfRule type="cellIs" dxfId="7" priority="10" operator="lessThan">
      <formula>$B$82</formula>
    </cfRule>
  </conditionalFormatting>
  <conditionalFormatting sqref="B132:D132">
    <cfRule type="cellIs" dxfId="6" priority="9" operator="lessThan">
      <formula>$C$82</formula>
    </cfRule>
  </conditionalFormatting>
  <conditionalFormatting sqref="B133:D133">
    <cfRule type="cellIs" dxfId="5" priority="8" operator="lessThan">
      <formula>$D$82</formula>
    </cfRule>
  </conditionalFormatting>
  <conditionalFormatting sqref="B135:D135">
    <cfRule type="cellIs" dxfId="4" priority="7" operator="lessThan">
      <formula>10</formula>
    </cfRule>
  </conditionalFormatting>
  <conditionalFormatting sqref="B128:D128">
    <cfRule type="cellIs" dxfId="3" priority="5" operator="greaterThan">
      <formula>$B$42</formula>
    </cfRule>
    <cfRule type="cellIs" dxfId="2" priority="6" operator="greaterThan">
      <formula>$B$42</formula>
    </cfRule>
  </conditionalFormatting>
  <conditionalFormatting sqref="B127:D127">
    <cfRule type="cellIs" dxfId="1" priority="2" operator="notEqual">
      <formula>$B$38</formula>
    </cfRule>
  </conditionalFormatting>
  <conditionalFormatting sqref="B134:D134">
    <cfRule type="cellIs" dxfId="0" priority="1" operator="lessThan">
      <formula>80</formula>
    </cfRule>
  </conditionalFormatting>
  <dataValidations count="2">
    <dataValidation type="whole" operator="lessThan" allowBlank="1" showInputMessage="1" showErrorMessage="1" sqref="B129:D129">
      <formula1>A82</formula1>
    </dataValidation>
    <dataValidation type="list" allowBlank="1" showInputMessage="1" showErrorMessage="1" sqref="D66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r:id="rId3"/>
  <headerFooter alignWithMargins="0"/>
  <rowBreaks count="1" manualBreakCount="1">
    <brk id="35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>
          <x14:formula1>
            <xm:f>'Listes de choix'!$C$2:$C$20</xm:f>
          </x14:formula1>
          <xm:sqref>B34:D34</xm:sqref>
        </x14:dataValidation>
        <x14:dataValidation type="list" allowBlank="1" showInputMessage="1" showErrorMessage="1">
          <x14:formula1>
            <xm:f>'Listes de choix'!$D$2:$D$20</xm:f>
          </x14:formula1>
          <xm:sqref>B33:D33</xm:sqref>
        </x14:dataValidation>
        <x14:dataValidation type="list" allowBlank="1" showInputMessage="1" showErrorMessage="1">
          <x14:formula1>
            <xm:f>'Listes de choix'!$I$2:$I$20</xm:f>
          </x14:formula1>
          <xm:sqref>B31:D31</xm:sqref>
        </x14:dataValidation>
        <x14:dataValidation type="list" allowBlank="1" showInputMessage="1" showErrorMessage="1">
          <x14:formula1>
            <xm:f>'Listes de choix'!$H$2:$H$20</xm:f>
          </x14:formula1>
          <xm:sqref>B29:D29</xm:sqref>
        </x14:dataValidation>
        <x14:dataValidation type="list" allowBlank="1" showInputMessage="1" showErrorMessage="1">
          <x14:formula1>
            <xm:f>'Listes de choix'!$G$2:$G$20</xm:f>
          </x14:formula1>
          <xm:sqref>B28:D28</xm:sqref>
        </x14:dataValidation>
        <x14:dataValidation type="list" allowBlank="1" showInputMessage="1" showErrorMessage="1">
          <x14:formula1>
            <xm:f>'Listes de choix'!$F$2:$F$20</xm:f>
          </x14:formula1>
          <xm:sqref>B27:D27</xm:sqref>
        </x14:dataValidation>
        <x14:dataValidation type="list" allowBlank="1" showInputMessage="1" showErrorMessage="1">
          <x14:formula1>
            <xm:f>'Listes de choix'!$E$2:$E$20</xm:f>
          </x14:formula1>
          <xm:sqref>B26:D26</xm:sqref>
        </x14:dataValidation>
        <x14:dataValidation type="list" allowBlank="1" showInputMessage="1" showErrorMessage="1">
          <x14:formula1>
            <xm:f>'Listes de choix'!$B$2:$B$20</xm:f>
          </x14:formula1>
          <xm:sqref>B20:D20</xm:sqref>
        </x14:dataValidation>
        <x14:dataValidation type="list" allowBlank="1" showInputMessage="1" showErrorMessage="1">
          <x14:formula1>
            <xm:f>'Listes de choix'!$N$2:$N$17</xm:f>
          </x14:formula1>
          <xm:sqref>B37:D37</xm:sqref>
        </x14:dataValidation>
        <x14:dataValidation type="list" allowBlank="1" showInputMessage="1" showErrorMessage="1">
          <x14:formula1>
            <xm:f>'Listes de choix'!$AK$2:$AK$4</xm:f>
          </x14:formula1>
          <xm:sqref>B40:D40 B57:D57</xm:sqref>
        </x14:dataValidation>
        <x14:dataValidation type="list" allowBlank="1" showInputMessage="1" showErrorMessage="1">
          <x14:formula1>
            <xm:f>'Listes de choix'!$AH$2:$AH$10</xm:f>
          </x14:formula1>
          <xm:sqref>B41:D41</xm:sqref>
        </x14:dataValidation>
        <x14:dataValidation type="list" allowBlank="1" showInputMessage="1" showErrorMessage="1">
          <x14:formula1>
            <xm:f>'Listes de choix'!$O$2:$O$6</xm:f>
          </x14:formula1>
          <xm:sqref>B44:D44</xm:sqref>
        </x14:dataValidation>
        <x14:dataValidation type="list" allowBlank="1" showInputMessage="1" showErrorMessage="1">
          <x14:formula1>
            <xm:f>'Listes de choix'!$P$2:$P$4</xm:f>
          </x14:formula1>
          <xm:sqref>B45:D45</xm:sqref>
        </x14:dataValidation>
        <x14:dataValidation type="list" allowBlank="1" showInputMessage="1" showErrorMessage="1">
          <x14:formula1>
            <xm:f>'Listes de choix'!$Q$2:$Q$4</xm:f>
          </x14:formula1>
          <xm:sqref>B46:D46</xm:sqref>
        </x14:dataValidation>
        <x14:dataValidation type="list" allowBlank="1" showInputMessage="1" showErrorMessage="1">
          <x14:formula1>
            <xm:f>'Listes de choix'!$R$2:$R$4</xm:f>
          </x14:formula1>
          <xm:sqref>B47:D47</xm:sqref>
        </x14:dataValidation>
        <x14:dataValidation type="list" allowBlank="1" showInputMessage="1" showErrorMessage="1">
          <x14:formula1>
            <xm:f>'Listes de choix'!$T$2:$T$4</xm:f>
          </x14:formula1>
          <xm:sqref>B48:D48</xm:sqref>
        </x14:dataValidation>
        <x14:dataValidation type="list" allowBlank="1" showInputMessage="1" showErrorMessage="1">
          <x14:formula1>
            <xm:f>'Listes de choix'!$S$2:$S$4</xm:f>
          </x14:formula1>
          <xm:sqref>B49:D49</xm:sqref>
        </x14:dataValidation>
        <x14:dataValidation type="list" allowBlank="1" showInputMessage="1" showErrorMessage="1">
          <x14:formula1>
            <xm:f>'Listes de choix'!$U$2:$U$7</xm:f>
          </x14:formula1>
          <xm:sqref>B50:D50</xm:sqref>
        </x14:dataValidation>
        <x14:dataValidation type="list" allowBlank="1" showInputMessage="1" showErrorMessage="1">
          <x14:formula1>
            <xm:f>'Listes de choix'!$V$2:$V$8</xm:f>
          </x14:formula1>
          <xm:sqref>B51:D51</xm:sqref>
        </x14:dataValidation>
        <x14:dataValidation type="list" allowBlank="1" showInputMessage="1" showErrorMessage="1">
          <x14:formula1>
            <xm:f>'Listes de choix'!$W$2:$W$6</xm:f>
          </x14:formula1>
          <xm:sqref>B52:D52</xm:sqref>
        </x14:dataValidation>
        <x14:dataValidation type="list" allowBlank="1" showInputMessage="1" showErrorMessage="1">
          <x14:formula1>
            <xm:f>'Listes de choix'!$X$2:$X$8</xm:f>
          </x14:formula1>
          <xm:sqref>B53:D53</xm:sqref>
        </x14:dataValidation>
        <x14:dataValidation type="list" allowBlank="1" showInputMessage="1" showErrorMessage="1">
          <x14:formula1>
            <xm:f>'Listes de choix'!$AD$2:$AD$6</xm:f>
          </x14:formula1>
          <xm:sqref>B56:D56</xm:sqref>
        </x14:dataValidation>
        <x14:dataValidation type="list" allowBlank="1" showInputMessage="1" showErrorMessage="1">
          <x14:formula1>
            <xm:f>'Listes de choix'!$AC$2:$AC$6</xm:f>
          </x14:formula1>
          <xm:sqref>B60:D60</xm:sqref>
        </x14:dataValidation>
        <x14:dataValidation type="list" allowBlank="1" showInputMessage="1" showErrorMessage="1">
          <x14:formula1>
            <xm:f>'Listes de choix'!$AI$2:$AI$10</xm:f>
          </x14:formula1>
          <xm:sqref>B61:D61</xm:sqref>
        </x14:dataValidation>
        <x14:dataValidation type="list" allowBlank="1" showInputMessage="1" showErrorMessage="1">
          <x14:formula1>
            <xm:f>'Listes de choix'!$AL$2:$AL$4</xm:f>
          </x14:formula1>
          <xm:sqref>B85:B124</xm:sqref>
        </x14:dataValidation>
        <x14:dataValidation type="list" allowBlank="1" showInputMessage="1" showErrorMessage="1">
          <x14:formula1>
            <xm:f>'Listes de choix'!$AF$2:$AF$8</xm:f>
          </x14:formula1>
          <xm:sqref>B38:D39</xm:sqref>
        </x14:dataValidation>
        <x14:dataValidation type="list" allowBlank="1" showInputMessage="1" showErrorMessage="1">
          <x14:formula1>
            <xm:f>'Listes de choix'!$AB$2:$AB$5</xm:f>
          </x14:formula1>
          <xm:sqref>B62:D62 B58:D58</xm:sqref>
        </x14:dataValidation>
        <x14:dataValidation type="list" allowBlank="1" showInputMessage="1" showErrorMessage="1">
          <x14:formula1>
            <xm:f>'Listes de choix'!$Y$2:$Y$5</xm:f>
          </x14:formula1>
          <xm:sqref>B54:D54</xm:sqref>
        </x14:dataValidation>
        <x14:dataValidation type="list" allowBlank="1" showInputMessage="1" showErrorMessage="1">
          <x14:formula1>
            <xm:f>'Listes de choix'!$Z$2:$Z$7</xm:f>
          </x14:formula1>
          <xm:sqref>B55:D55 B57:D57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Listes de choix</vt:lpstr>
      <vt:lpstr>Feuille ventilation</vt:lpstr>
      <vt:lpstr>Typebat</vt:lpstr>
    </vt:vector>
  </TitlesOfParts>
  <Company>CETE DE LYON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</dc:creator>
  <cp:lastModifiedBy>COGNARD Aurélie</cp:lastModifiedBy>
  <cp:lastPrinted>2018-12-18T22:18:11Z</cp:lastPrinted>
  <dcterms:created xsi:type="dcterms:W3CDTF">2010-05-07T09:35:20Z</dcterms:created>
  <dcterms:modified xsi:type="dcterms:W3CDTF">2019-01-03T12:45:19Z</dcterms:modified>
</cp:coreProperties>
</file>